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3\2DO TRIM\formatos\"/>
    </mc:Choice>
  </mc:AlternateContent>
  <bookViews>
    <workbookView xWindow="0" yWindow="0" windowWidth="23040" windowHeight="9072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s="1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7" i="64" s="1"/>
  <c r="C15" i="63"/>
  <c r="C7" i="63"/>
  <c r="C20" i="63" s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<sst xmlns="http://schemas.openxmlformats.org/spreadsheetml/2006/main" count="935" uniqueCount="664">
  <si>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</si>
  <si>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</si>
  <si>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</si>
  <si>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</si>
  <si>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</si>
  <si>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</si>
  <si>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</si>
  <si>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</si>
  <si>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</si>
  <si>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</si>
  <si>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</si>
  <si>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</si>
  <si>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</si>
  <si>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</si>
  <si>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</si>
  <si>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</si>
  <si>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</si>
  <si>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</si>
  <si>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</si>
  <si>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</si>
  <si>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</si>
  <si>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</si>
  <si>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</si>
  <si>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</si>
  <si>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</si>
  <si>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</si>
  <si>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</si>
  <si>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</si>
  <si>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</si>
  <si>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</si>
  <si>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</si>
  <si>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</si>
  <si>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</si>
  <si>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</si>
  <si>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</si>
  <si>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</si>
  <si>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</si>
  <si>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</si>
  <si>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</si>
  <si>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</si>
  <si>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</si>
  <si>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</si>
  <si>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</si>
  <si>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</si>
  <si>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</si>
  <si>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</si>
  <si>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</si>
  <si>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</si>
  <si>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</si>
  <si>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</si>
  <si>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</si>
  <si>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</si>
  <si>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</si>
  <si>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</si>
  <si>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</si>
  <si>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</si>
  <si>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</si>
  <si>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</si>
  <si>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</si>
  <si>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</si>
  <si>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</si>
  <si>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</si>
  <si>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</si>
  <si>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</si>
  <si>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</si>
  <si>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</si>
  <si>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</si>
  <si>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</si>
  <si>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</si>
  <si>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</si>
  <si>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</si>
  <si>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</si>
  <si>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</si>
  <si>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</si>
  <si>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</si>
  <si>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</si>
  <si>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</si>
  <si>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</si>
  <si>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</si>
  <si>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</si>
  <si>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</si>
  <si>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</si>
  <si>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</si>
  <si>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</si>
  <si>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</si>
  <si>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</si>
  <si>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</si>
  <si>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</si>
  <si>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</si>
  <si>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</si>
  <si>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</si>
  <si>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</si>
  <si>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</si>
  <si>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</si>
  <si>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</si>
  <si>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</si>
  <si>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</si>
  <si>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</si>
  <si>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</si>
  <si>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</si>
  <si>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</si>
  <si>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</si>
  <si>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</si>
  <si>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</si>
  <si>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</si>
  <si>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</si>
  <si>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</si>
  <si>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</si>
  <si>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</si>
  <si>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</si>
  <si>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</si>
  <si>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</si>
  <si>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</si>
  <si>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</si>
  <si>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</si>
  <si>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</si>
  <si>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</si>
  <si>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</si>
  <si>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</si>
  <si>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</si>
  <si>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</si>
  <si>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</si>
  <si>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</si>
  <si>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</si>
  <si>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</si>
  <si>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</si>
  <si>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</si>
  <si>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</si>
  <si>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</si>
  <si>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</si>
  <si>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</si>
  <si>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</si>
  <si>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</si>
  <si>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</si>
  <si>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</si>
  <si>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</si>
  <si>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</si>
  <si>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</si>
  <si>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</si>
  <si>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</si>
  <si>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</si>
  <si>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</si>
  <si>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</si>
  <si>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</si>
  <si>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</si>
  <si>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</si>
  <si>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</si>
  <si>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</si>
  <si>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</si>
  <si>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</si>
  <si>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</si>
  <si>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</si>
  <si>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</si>
  <si>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</si>
  <si>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</si>
  <si>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</si>
  <si>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</si>
  <si>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</si>
  <si>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</si>
  <si>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</si>
  <si>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</si>
  <si>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</si>
  <si>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</si>
  <si>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</si>
  <si>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</si>
  <si>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</si>
  <si>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</si>
  <si>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</si>
  <si>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</si>
  <si>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</si>
  <si>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</si>
  <si>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</si>
  <si>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</si>
  <si>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</si>
  <si>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</si>
  <si>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</si>
  <si>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</si>
  <si>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</si>
  <si>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</si>
  <si>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</si>
  <si>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</si>
  <si>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</si>
  <si>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</si>
  <si>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</si>
  <si>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</si>
  <si>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</si>
  <si>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</si>
  <si>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</si>
  <si>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</si>
  <si>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</si>
  <si>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</si>
  <si>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</si>
  <si>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</si>
  <si>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</si>
  <si>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</si>
  <si>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</si>
  <si>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</si>
  <si>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</si>
  <si>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</si>
  <si>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</si>
  <si>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</si>
  <si>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</si>
  <si>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</si>
  <si>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</si>
  <si>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</si>
  <si>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</si>
  <si>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</si>
  <si>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</si>
  <si>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</si>
  <si>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</si>
  <si>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</si>
  <si>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</si>
  <si>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</si>
  <si>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</si>
  <si>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</si>
  <si>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</si>
  <si>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</si>
  <si>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</si>
  <si>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</si>
  <si>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</si>
  <si>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</si>
  <si>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</si>
  <si>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</si>
  <si>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</si>
  <si>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</si>
  <si>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</si>
  <si>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</si>
  <si>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</si>
  <si>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</si>
  <si>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</si>
  <si>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</si>
  <si>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</si>
  <si>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</si>
  <si>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</si>
  <si>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</si>
  <si>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</si>
  <si>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</si>
  <si>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</si>
  <si>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</si>
  <si>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</si>
  <si>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</si>
  <si>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</si>
  <si>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</si>
  <si>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</si>
  <si>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</si>
  <si>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</si>
  <si>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</si>
  <si>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</si>
  <si>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</si>
  <si>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</si>
  <si>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</si>
  <si>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</si>
  <si>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</si>
  <si>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</si>
  <si>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</si>
  <si>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</si>
  <si>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</si>
  <si>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</si>
  <si>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</si>
  <si>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</si>
  <si>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</si>
  <si>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</si>
  <si>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</si>
  <si>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</si>
  <si>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</si>
  <si>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</si>
  <si>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</si>
  <si>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</si>
  <si>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</si>
  <si>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</si>
  <si>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</si>
  <si>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</si>
  <si>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</si>
  <si>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</si>
  <si>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</si>
  <si>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</si>
  <si>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</si>
  <si>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</si>
  <si>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</si>
  <si>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</si>
  <si>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</si>
  <si>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</si>
  <si>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</si>
  <si>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</si>
  <si>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</si>
  <si>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</si>
  <si>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</si>
  <si>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</si>
  <si>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</si>
  <si>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</si>
  <si>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</si>
  <si>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</si>
  <si>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</si>
  <si>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</si>
  <si>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</si>
  <si>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</si>
  <si>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</si>
  <si>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</si>
  <si>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</si>
  <si>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</si>
  <si>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</si>
  <si>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</si>
  <si>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</si>
  <si>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</si>
  <si>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</si>
  <si>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</si>
  <si>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</si>
  <si>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</si>
  <si>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</si>
  <si>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</si>
  <si>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</si>
  <si>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</si>
  <si>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</si>
  <si>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</si>
  <si>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</si>
  <si>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</si>
  <si>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</si>
  <si>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</si>
  <si>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</si>
  <si>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</si>
  <si>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</si>
  <si>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</si>
  <si>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</si>
  <si>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</si>
  <si>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</si>
  <si>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</si>
  <si>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</si>
  <si>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</si>
  <si>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</si>
  <si>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</si>
  <si>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</si>
  <si>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</si>
  <si>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</si>
  <si>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</si>
  <si>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</si>
  <si>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</si>
  <si>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</si>
  <si>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</si>
  <si>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</si>
  <si>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</si>
  <si>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</si>
  <si>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</si>
  <si>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</si>
  <si>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</si>
  <si>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</si>
  <si>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</si>
  <si>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</si>
  <si>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</si>
  <si>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</si>
  <si>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</si>
  <si>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</si>
  <si>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</si>
  <si>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</si>
  <si>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</si>
  <si>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</si>
  <si>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</si>
  <si>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</si>
  <si>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</si>
  <si>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</si>
  <si>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</si>
  <si>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</si>
  <si>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</si>
  <si>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</si>
  <si>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</si>
  <si>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</si>
  <si>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</si>
  <si>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</si>
  <si>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</si>
  <si>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</si>
  <si>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</si>
  <si>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</si>
  <si>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</si>
  <si>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</si>
  <si>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</si>
  <si>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</si>
  <si>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</si>
  <si>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</si>
  <si>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</si>
  <si>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</si>
  <si>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</si>
  <si>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</si>
  <si>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</si>
  <si>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</si>
  <si>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</si>
  <si>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</si>
  <si>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</si>
  <si>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</si>
  <si>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</si>
  <si>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</si>
  <si>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</si>
  <si>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</si>
  <si>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</si>
  <si>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</si>
  <si>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</si>
  <si>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</si>
  <si>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</si>
  <si>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</si>
  <si>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</si>
  <si>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</si>
  <si>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</si>
  <si>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</si>
  <si>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</si>
  <si>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</si>
  <si>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</si>
  <si>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</si>
  <si>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</si>
  <si>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</si>
  <si>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</si>
  <si>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</si>
  <si>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</si>
  <si>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</si>
  <si>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</si>
  <si>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</si>
  <si>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</si>
  <si>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</si>
  <si>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</si>
  <si>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</si>
  <si>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</si>
  <si>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</si>
  <si>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</si>
  <si>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</si>
  <si>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</si>
  <si>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</si>
  <si>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</si>
  <si>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</si>
  <si>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</si>
  <si>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</si>
  <si>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</si>
  <si>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</si>
  <si>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</si>
  <si>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</si>
  <si>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</si>
  <si>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</si>
  <si>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</si>
  <si>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</si>
  <si>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</si>
  <si>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</si>
  <si>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</si>
  <si>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</si>
  <si>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</si>
  <si>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</si>
  <si>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</si>
  <si>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</si>
  <si>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</si>
  <si>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</si>
  <si>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</si>
  <si>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</si>
  <si>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</si>
  <si>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</si>
  <si>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</si>
  <si>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</si>
  <si>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</si>
  <si>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</si>
  <si>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</si>
  <si>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</si>
  <si>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</si>
  <si>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</si>
  <si>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</si>
  <si>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</si>
  <si>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</si>
  <si>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</si>
  <si>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</si>
  <si>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</si>
  <si>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</si>
  <si>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</si>
  <si>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</si>
  <si>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</si>
  <si>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</si>
  <si>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</si>
  <si>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</si>
  <si>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</si>
  <si>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</si>
  <si>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</si>
  <si>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</si>
  <si>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</si>
  <si>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</si>
  <si>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</si>
  <si>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</si>
  <si>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</si>
  <si>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</si>
  <si>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</si>
  <si>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</si>
  <si>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</si>
  <si>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</si>
  <si>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</si>
  <si>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</si>
  <si>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</si>
  <si>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</si>
  <si>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</si>
  <si>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</si>
  <si>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</si>
  <si>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</si>
  <si>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</si>
  <si>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</si>
  <si>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</si>
  <si>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</si>
  <si>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</si>
  <si>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</si>
  <si>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</si>
  <si>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</si>
  <si>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</si>
  <si>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</si>
  <si>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</si>
  <si>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</si>
  <si>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</si>
  <si>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</si>
  <si>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</si>
  <si>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</si>
  <si>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</si>
  <si>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</si>
  <si>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</si>
  <si>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</si>
  <si>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</si>
  <si>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</si>
  <si>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</si>
  <si>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</si>
  <si>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</si>
  <si>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</si>
  <si>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</si>
  <si>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</si>
  <si>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</si>
  <si>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</si>
  <si>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</si>
  <si>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</si>
  <si>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</si>
  <si>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</si>
  <si>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</si>
  <si>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</si>
  <si>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</si>
  <si>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</si>
  <si>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</si>
  <si>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</si>
  <si>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</si>
  <si>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</si>
  <si>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</si>
  <si>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</si>
  <si>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</si>
  <si>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</si>
  <si>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</si>
  <si>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</si>
  <si>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</si>
  <si>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</si>
  <si>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</si>
  <si>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</si>
  <si>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</si>
  <si>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</si>
  <si>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</si>
  <si>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</si>
  <si>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</si>
  <si>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</si>
  <si>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</si>
  <si>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</si>
  <si>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</si>
  <si>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</si>
  <si>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</si>
  <si>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</si>
  <si>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</si>
  <si>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</si>
  <si>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</si>
  <si>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</si>
  <si>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</si>
  <si>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</si>
  <si>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</si>
  <si>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</si>
  <si>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</si>
  <si>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</si>
  <si>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</si>
  <si>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</si>
  <si>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</si>
  <si>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</si>
  <si>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</si>
  <si>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</si>
  <si>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</si>
  <si>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</si>
  <si>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</si>
  <si>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</si>
  <si>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</si>
  <si>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</si>
  <si>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</si>
  <si>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</si>
  <si>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</si>
  <si>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</si>
  <si>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</si>
  <si>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</si>
  <si>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</si>
  <si>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</si>
  <si>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</si>
  <si>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</si>
  <si>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</si>
  <si>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</si>
  <si>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</si>
  <si>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</si>
  <si>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</si>
  <si>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</si>
  <si>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</si>
  <si>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</si>
  <si>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</si>
  <si>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</si>
  <si>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</si>
  <si>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</si>
  <si>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</si>
  <si>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</si>
  <si>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</si>
  <si>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</si>
  <si>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</si>
  <si>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</si>
  <si>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</si>
  <si>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</si>
  <si>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</si>
  <si>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</si>
  <si>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</si>
  <si>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</si>
  <si>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</si>
  <si>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</si>
  <si>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</si>
  <si>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</si>
  <si>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</si>
  <si>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</si>
  <si>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</si>
  <si>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</si>
  <si>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</si>
  <si>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</si>
  <si>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</si>
  <si>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</si>
  <si>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</si>
  <si>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</si>
  <si>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</si>
  <si>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</si>
  <si>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</si>
  <si>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</si>
  <si>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</si>
  <si>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</si>
  <si>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</si>
  <si>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</si>
  <si>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</si>
  <si>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</si>
  <si>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</si>
  <si>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</si>
  <si>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</si>
  <si>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</si>
  <si>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</si>
  <si>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</si>
  <si>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</si>
  <si>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</si>
  <si>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</si>
  <si>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</si>
  <si>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</si>
  <si>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</si>
  <si>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</si>
  <si>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</si>
  <si>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</si>
  <si>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</si>
  <si>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</si>
  <si>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</si>
  <si>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</si>
  <si>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</si>
  <si>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</si>
  <si>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</si>
  <si>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</si>
  <si>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</si>
  <si>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</si>
  <si>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</si>
  <si>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Yuriria, Gto.</t>
  </si>
  <si>
    <t>Correspondiente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</si>
</sst>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3" fontId="12" fillId="8" borderId="1" xfId="18" applyFont="1" applyFill="1" applyBorder="1" applyAlignment="1">
      <alignment horizontal="right" vertical="center"/>
    </xf>
    <xf numFmtId="43" fontId="12" fillId="0" borderId="9" xfId="18" applyFont="1" applyBorder="1" applyAlignment="1">
      <alignment horizontal="right" vertical="center"/>
    </xf>
    <xf numFmtId="43" fontId="12" fillId="0" borderId="1" xfId="18" applyFont="1" applyBorder="1" applyAlignment="1">
      <alignment horizontal="right" vertical="center" wrapText="1" indent="1"/>
    </xf>
    <xf numFmtId="43" fontId="3" fillId="0" borderId="1" xfId="18" applyFont="1" applyBorder="1" applyAlignment="1">
      <alignment horizontal="right" vertical="center" wrapText="1" indent="1"/>
    </xf>
    <xf numFmtId="43" fontId="3" fillId="0" borderId="9" xfId="18" applyFont="1" applyBorder="1" applyAlignment="1">
      <alignment horizontal="right" vertical="center"/>
    </xf>
    <xf numFmtId="43" fontId="2" fillId="0" borderId="1" xfId="18" applyFont="1" applyBorder="1" applyAlignment="1">
      <alignment horizontal="right" vertical="center" wrapText="1" indent="1"/>
    </xf>
    <xf numFmtId="43" fontId="3" fillId="0" borderId="1" xfId="18" applyFont="1" applyBorder="1" applyAlignment="1">
      <alignment horizontal="right" vertical="center" indent="1"/>
    </xf>
    <xf numFmtId="43" fontId="13" fillId="0" borderId="9" xfId="18" applyFont="1" applyBorder="1" applyAlignment="1">
      <alignment horizontal="right" vertical="center"/>
    </xf>
    <xf numFmtId="43" fontId="12" fillId="8" borderId="1" xfId="18" applyFont="1" applyFill="1" applyBorder="1" applyAlignment="1">
      <alignment horizontal="right" vertical="center" wrapText="1" indent="1"/>
    </xf>
    <xf numFmtId="43" fontId="13" fillId="0" borderId="1" xfId="18" applyFont="1" applyBorder="1" applyAlignment="1">
      <alignment horizontal="right" vertical="center" wrapText="1" indent="1"/>
    </xf>
    <xf numFmtId="43" fontId="13" fillId="0" borderId="9" xfId="18" applyFont="1" applyBorder="1" applyAlignment="1">
      <alignment horizontal="right" vertical="center" wrapText="1" indent="1"/>
    </xf>
    <xf numFmtId="43" fontId="13" fillId="0" borderId="1" xfId="18" applyFont="1" applyBorder="1" applyAlignment="1">
      <alignment horizontal="right" vertical="center" indent="1"/>
    </xf>
    <xf numFmtId="43" fontId="13" fillId="0" borderId="11" xfId="18" applyFont="1" applyBorder="1" applyAlignment="1">
      <alignment horizontal="right" vertical="center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8" fillId="0" borderId="0" xfId="10" applyFont="1" applyAlignment="1">
      <alignment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1</xdr:row>
      <xdr:rowOff>91439</xdr:rowOff>
    </xdr:from>
    <xdr:to>
      <xdr:col>1</xdr:col>
      <xdr:colOff>771526</xdr:colOff>
      <xdr:row>2</xdr:row>
      <xdr:rowOff>228598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320039"/>
          <a:ext cx="876300" cy="36575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24</xdr:row>
      <xdr:rowOff>0</xdr:rowOff>
    </xdr:from>
    <xdr:to>
      <xdr:col>1</xdr:col>
      <xdr:colOff>2400301</xdr:colOff>
      <xdr:row>32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6" y="3771900"/>
          <a:ext cx="2590800" cy="1218279"/>
        </a:xfrm>
        <a:prstGeom prst="rect">
          <a:avLst/>
        </a:prstGeom>
      </xdr:spPr>
    </xdr:pic>
    <xdr:clientData/>
  </xdr:twoCellAnchor>
  <xdr:twoCellAnchor editAs="oneCell">
    <xdr:from>
      <xdr:col>1</xdr:col>
      <xdr:colOff>2743201</xdr:colOff>
      <xdr:row>23</xdr:row>
      <xdr:rowOff>123825</xdr:rowOff>
    </xdr:from>
    <xdr:to>
      <xdr:col>2</xdr:col>
      <xdr:colOff>1171575</xdr:colOff>
      <xdr:row>32</xdr:row>
      <xdr:rowOff>72104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2276" y="3752850"/>
          <a:ext cx="2638424" cy="1234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1</xdr:col>
      <xdr:colOff>628650</xdr:colOff>
      <xdr:row>2</xdr:row>
      <xdr:rowOff>156209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"/>
          <a:ext cx="876300" cy="36575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41</xdr:row>
      <xdr:rowOff>28575</xdr:rowOff>
    </xdr:from>
    <xdr:to>
      <xdr:col>1</xdr:col>
      <xdr:colOff>2371726</xdr:colOff>
      <xdr:row>49</xdr:row>
      <xdr:rowOff>103854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6" y="6172200"/>
          <a:ext cx="2590800" cy="1218279"/>
        </a:xfrm>
        <a:prstGeom prst="rect">
          <a:avLst/>
        </a:prstGeom>
      </xdr:spPr>
    </xdr:pic>
    <xdr:clientData/>
  </xdr:twoCellAnchor>
  <xdr:twoCellAnchor editAs="oneCell">
    <xdr:from>
      <xdr:col>1</xdr:col>
      <xdr:colOff>2617471</xdr:colOff>
      <xdr:row>41</xdr:row>
      <xdr:rowOff>28575</xdr:rowOff>
    </xdr:from>
    <xdr:to>
      <xdr:col>2</xdr:col>
      <xdr:colOff>1143000</xdr:colOff>
      <xdr:row>49</xdr:row>
      <xdr:rowOff>119729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8931" y="5789295"/>
          <a:ext cx="2785109" cy="11274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47625</xdr:rowOff>
    </xdr:from>
    <xdr:to>
      <xdr:col>1</xdr:col>
      <xdr:colOff>1826617</xdr:colOff>
      <xdr:row>2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762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51</xdr:row>
      <xdr:rowOff>38100</xdr:rowOff>
    </xdr:from>
    <xdr:to>
      <xdr:col>1</xdr:col>
      <xdr:colOff>3015874</xdr:colOff>
      <xdr:row>59</xdr:row>
      <xdr:rowOff>113379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761047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5</xdr:col>
      <xdr:colOff>529590</xdr:colOff>
      <xdr:row>51</xdr:row>
      <xdr:rowOff>45720</xdr:rowOff>
    </xdr:from>
    <xdr:to>
      <xdr:col>8</xdr:col>
      <xdr:colOff>418724</xdr:colOff>
      <xdr:row>60</xdr:row>
      <xdr:rowOff>7334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59390" y="6972300"/>
          <a:ext cx="3051434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53" t="s">
        <v>662</v>
      </c>
      <c r="B1" s="153"/>
      <c r="C1" s="17"/>
      <c r="D1" s="14" t="s">
        <v>602</v>
      </c>
      <c r="E1" s="15">
        <v>2023</v>
      </c>
    </row>
    <row r="2" spans="1:5" ht="18.899999999999999" customHeight="1" x14ac:dyDescent="0.2">
      <c r="A2" s="154" t="s">
        <v>601</v>
      </c>
      <c r="B2" s="154"/>
      <c r="C2" s="36"/>
      <c r="D2" s="14" t="s">
        <v>603</v>
      </c>
      <c r="E2" s="17" t="s">
        <v>608</v>
      </c>
    </row>
    <row r="3" spans="1:5" ht="18.899999999999999" customHeight="1" x14ac:dyDescent="0.2">
      <c r="A3" s="153" t="s">
        <v>663</v>
      </c>
      <c r="B3" s="153"/>
      <c r="C3" s="17"/>
      <c r="D3" s="14" t="s">
        <v>604</v>
      </c>
      <c r="E3" s="15">
        <v>2</v>
      </c>
    </row>
    <row r="4" spans="1:5" ht="18.899999999999999" customHeight="1" x14ac:dyDescent="0.2">
      <c r="A4" s="153" t="s">
        <v>623</v>
      </c>
      <c r="B4" s="153"/>
      <c r="C4" s="153"/>
      <c r="D4" s="153"/>
      <c r="E4" s="153"/>
    </row>
    <row r="5" spans="1:5" ht="15" customHeight="1" x14ac:dyDescent="0.2">
      <c r="A5" s="120" t="s">
        <v>41</v>
      </c>
      <c r="B5" s="119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2" t="s">
        <v>569</v>
      </c>
      <c r="B24" s="83" t="s">
        <v>304</v>
      </c>
    </row>
    <row r="25" spans="1:2" x14ac:dyDescent="0.2">
      <c r="A25" s="82" t="s">
        <v>570</v>
      </c>
      <c r="B25" s="83" t="s">
        <v>571</v>
      </c>
    </row>
    <row r="26" spans="1:2" x14ac:dyDescent="0.2">
      <c r="A26" s="82" t="s">
        <v>572</v>
      </c>
      <c r="B26" s="83" t="s">
        <v>341</v>
      </c>
    </row>
    <row r="27" spans="1:2" x14ac:dyDescent="0.2">
      <c r="A27" s="82" t="s">
        <v>573</v>
      </c>
      <c r="B27" s="83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0.8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orientation="landscape" horizontalDpi="360" verticalDpi="360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opLeftCell="A4" workbookViewId="0">
      <selection activeCell="E22" sqref="E22"/>
    </sheetView>
  </sheetViews>
  <sheetFormatPr baseColWidth="10" defaultColWidth="11.44140625" defaultRowHeight="10.199999999999999" x14ac:dyDescent="0.2"/>
  <cols>
    <col min="1" max="1" width="3.33203125" style="38" customWidth="1"/>
    <col min="2" max="2" width="63.109375" style="38" customWidth="1"/>
    <col min="3" max="3" width="17.6640625" style="38" customWidth="1"/>
    <col min="4" max="16384" width="11.44140625" style="38"/>
  </cols>
  <sheetData>
    <row r="1" spans="1:3" s="37" customFormat="1" ht="18" customHeight="1" x14ac:dyDescent="0.3">
      <c r="A1" s="158" t="s">
        <v>662</v>
      </c>
      <c r="B1" s="159"/>
      <c r="C1" s="160"/>
    </row>
    <row r="2" spans="1:3" s="37" customFormat="1" ht="18" customHeight="1" x14ac:dyDescent="0.3">
      <c r="A2" s="161" t="s">
        <v>613</v>
      </c>
      <c r="B2" s="162"/>
      <c r="C2" s="163"/>
    </row>
    <row r="3" spans="1:3" s="37" customFormat="1" ht="18" customHeight="1" x14ac:dyDescent="0.3">
      <c r="A3" s="161" t="s">
        <v>663</v>
      </c>
      <c r="B3" s="162"/>
      <c r="C3" s="163"/>
    </row>
    <row r="4" spans="1:3" s="39" customFormat="1" ht="18" customHeight="1" x14ac:dyDescent="0.2">
      <c r="A4" s="164" t="s">
        <v>614</v>
      </c>
      <c r="B4" s="165"/>
      <c r="C4" s="166"/>
    </row>
    <row r="5" spans="1:3" x14ac:dyDescent="0.2">
      <c r="A5" s="54" t="s">
        <v>521</v>
      </c>
      <c r="B5" s="54"/>
      <c r="C5" s="148">
        <v>5673979.0599999996</v>
      </c>
    </row>
    <row r="6" spans="1:3" x14ac:dyDescent="0.2">
      <c r="A6" s="55"/>
      <c r="B6" s="56"/>
      <c r="C6" s="141"/>
    </row>
    <row r="7" spans="1:3" x14ac:dyDescent="0.2">
      <c r="A7" s="62" t="s">
        <v>522</v>
      </c>
      <c r="B7" s="62"/>
      <c r="C7" s="142">
        <f>SUM(C8:C13)</f>
        <v>24650</v>
      </c>
    </row>
    <row r="8" spans="1:3" x14ac:dyDescent="0.2">
      <c r="A8" s="68" t="s">
        <v>523</v>
      </c>
      <c r="B8" s="67" t="s">
        <v>342</v>
      </c>
      <c r="C8" s="149">
        <v>0</v>
      </c>
    </row>
    <row r="9" spans="1:3" x14ac:dyDescent="0.2">
      <c r="A9" s="57" t="s">
        <v>524</v>
      </c>
      <c r="B9" s="58" t="s">
        <v>533</v>
      </c>
      <c r="C9" s="149">
        <v>0</v>
      </c>
    </row>
    <row r="10" spans="1:3" x14ac:dyDescent="0.2">
      <c r="A10" s="57" t="s">
        <v>525</v>
      </c>
      <c r="B10" s="58" t="s">
        <v>350</v>
      </c>
      <c r="C10" s="149">
        <v>0</v>
      </c>
    </row>
    <row r="11" spans="1:3" x14ac:dyDescent="0.2">
      <c r="A11" s="57" t="s">
        <v>526</v>
      </c>
      <c r="B11" s="58" t="s">
        <v>351</v>
      </c>
      <c r="C11" s="149">
        <v>0</v>
      </c>
    </row>
    <row r="12" spans="1:3" x14ac:dyDescent="0.2">
      <c r="A12" s="57" t="s">
        <v>527</v>
      </c>
      <c r="B12" s="58" t="s">
        <v>352</v>
      </c>
      <c r="C12" s="149">
        <v>24650</v>
      </c>
    </row>
    <row r="13" spans="1:3" x14ac:dyDescent="0.2">
      <c r="A13" s="59" t="s">
        <v>528</v>
      </c>
      <c r="B13" s="60" t="s">
        <v>529</v>
      </c>
      <c r="C13" s="149">
        <v>0</v>
      </c>
    </row>
    <row r="14" spans="1:3" x14ac:dyDescent="0.2">
      <c r="A14" s="55"/>
      <c r="B14" s="61"/>
      <c r="C14" s="150"/>
    </row>
    <row r="15" spans="1:3" x14ac:dyDescent="0.2">
      <c r="A15" s="62" t="s">
        <v>82</v>
      </c>
      <c r="B15" s="56"/>
      <c r="C15" s="142">
        <f>SUM(C16:C18)</f>
        <v>0</v>
      </c>
    </row>
    <row r="16" spans="1:3" x14ac:dyDescent="0.2">
      <c r="A16" s="63">
        <v>3.1</v>
      </c>
      <c r="B16" s="58" t="s">
        <v>532</v>
      </c>
      <c r="C16" s="149">
        <v>0</v>
      </c>
    </row>
    <row r="17" spans="1:12" x14ac:dyDescent="0.2">
      <c r="A17" s="64">
        <v>3.2</v>
      </c>
      <c r="B17" s="58" t="s">
        <v>530</v>
      </c>
      <c r="C17" s="149">
        <v>0</v>
      </c>
    </row>
    <row r="18" spans="1:12" x14ac:dyDescent="0.2">
      <c r="A18" s="64">
        <v>3.3</v>
      </c>
      <c r="B18" s="60" t="s">
        <v>531</v>
      </c>
      <c r="C18" s="151">
        <v>0</v>
      </c>
    </row>
    <row r="19" spans="1:12" x14ac:dyDescent="0.2">
      <c r="A19" s="55"/>
      <c r="B19" s="65"/>
      <c r="C19" s="152"/>
    </row>
    <row r="20" spans="1:12" x14ac:dyDescent="0.2">
      <c r="A20" s="66" t="s">
        <v>660</v>
      </c>
      <c r="B20" s="66"/>
      <c r="C20" s="148">
        <f>C5+C7-C15</f>
        <v>5698629.0599999996</v>
      </c>
    </row>
    <row r="22" spans="1:12" ht="20.399999999999999" x14ac:dyDescent="0.2">
      <c r="A22" s="178"/>
      <c r="B22" s="178" t="s">
        <v>625</v>
      </c>
      <c r="C22" s="178"/>
    </row>
    <row r="23" spans="1:12" x14ac:dyDescent="0.2">
      <c r="A23" s="178"/>
      <c r="B23" s="178"/>
      <c r="C23" s="178"/>
    </row>
    <row r="25" spans="1:12" x14ac:dyDescent="0.2">
      <c r="B25" s="29"/>
      <c r="C25" s="138"/>
      <c r="D25" s="138"/>
      <c r="E25" s="139"/>
      <c r="F25" s="139"/>
      <c r="G25" s="139"/>
      <c r="H25" s="139"/>
      <c r="I25" s="29"/>
      <c r="J25" s="29"/>
      <c r="K25" s="29"/>
      <c r="L25" s="29"/>
    </row>
    <row r="26" spans="1:12" x14ac:dyDescent="0.2">
      <c r="B26" s="29"/>
      <c r="C26" s="138"/>
      <c r="D26" s="138"/>
      <c r="E26" s="139"/>
      <c r="F26" s="139"/>
      <c r="G26" s="139"/>
      <c r="H26" s="139"/>
      <c r="I26" s="29"/>
      <c r="J26" s="29"/>
      <c r="K26" s="29"/>
      <c r="L26" s="29"/>
    </row>
    <row r="27" spans="1:12" x14ac:dyDescent="0.2">
      <c r="B27" s="29"/>
      <c r="C27" s="138"/>
      <c r="D27" s="138"/>
      <c r="E27" s="139"/>
      <c r="F27" s="139"/>
      <c r="G27" s="139"/>
      <c r="H27" s="139"/>
      <c r="I27" s="29"/>
      <c r="J27" s="29"/>
      <c r="K27" s="29"/>
      <c r="L27" s="29"/>
    </row>
    <row r="28" spans="1:12" x14ac:dyDescent="0.2">
      <c r="B28" s="29"/>
      <c r="C28" s="138"/>
      <c r="D28" s="138"/>
      <c r="E28" s="139"/>
      <c r="F28" s="139"/>
      <c r="G28" s="139"/>
      <c r="H28" s="139"/>
      <c r="I28" s="29"/>
      <c r="J28" s="29"/>
      <c r="K28" s="29"/>
      <c r="L28" s="29"/>
    </row>
    <row r="29" spans="1:12" x14ac:dyDescent="0.2">
      <c r="B29" s="29"/>
      <c r="C29" s="138"/>
      <c r="D29" s="138"/>
      <c r="E29" s="139"/>
      <c r="F29" s="139"/>
      <c r="G29" s="139"/>
      <c r="H29" s="139"/>
      <c r="I29" s="29"/>
      <c r="J29" s="29"/>
      <c r="K29" s="29"/>
      <c r="L29" s="29"/>
    </row>
    <row r="30" spans="1:12" x14ac:dyDescent="0.2">
      <c r="B30" s="29"/>
      <c r="C30" s="138"/>
      <c r="D30" s="138"/>
      <c r="E30" s="139"/>
      <c r="F30" s="139"/>
      <c r="G30" s="139"/>
      <c r="H30" s="139"/>
      <c r="I30" s="29"/>
      <c r="J30" s="29"/>
      <c r="K30" s="29"/>
      <c r="L30" s="29"/>
    </row>
    <row r="31" spans="1:12" x14ac:dyDescent="0.2">
      <c r="B31" s="29"/>
      <c r="C31" s="138"/>
      <c r="D31" s="138"/>
      <c r="E31" s="139"/>
      <c r="F31" s="139"/>
      <c r="G31" s="139"/>
      <c r="H31" s="139"/>
      <c r="I31" s="29"/>
      <c r="J31" s="29"/>
      <c r="K31" s="29"/>
      <c r="L31" s="29"/>
    </row>
    <row r="32" spans="1:12" x14ac:dyDescent="0.2">
      <c r="B32" s="29"/>
      <c r="C32" s="138"/>
      <c r="D32" s="138"/>
      <c r="E32" s="139"/>
      <c r="F32" s="139"/>
      <c r="G32" s="139"/>
      <c r="H32" s="139"/>
      <c r="I32" s="29"/>
      <c r="J32" s="29"/>
      <c r="K32" s="29"/>
      <c r="L32" s="29"/>
    </row>
    <row r="33" spans="2:12" x14ac:dyDescent="0.2">
      <c r="B33" s="29"/>
      <c r="C33" s="138"/>
      <c r="D33" s="138"/>
      <c r="E33" s="139"/>
      <c r="F33" s="139"/>
      <c r="G33" s="139"/>
      <c r="H33" s="139"/>
      <c r="I33" s="29"/>
      <c r="J33" s="29"/>
      <c r="K33" s="29"/>
      <c r="L33" s="29"/>
    </row>
    <row r="34" spans="2:12" x14ac:dyDescent="0.2">
      <c r="B34" s="29"/>
      <c r="C34" s="138"/>
      <c r="D34" s="138"/>
      <c r="E34" s="139"/>
      <c r="F34" s="139"/>
      <c r="G34" s="139"/>
      <c r="H34" s="139"/>
      <c r="I34" s="29"/>
      <c r="J34" s="29"/>
      <c r="K34" s="29"/>
      <c r="L34" s="29"/>
    </row>
    <row r="35" spans="2:12" x14ac:dyDescent="0.2">
      <c r="B35" s="29"/>
      <c r="C35" s="138"/>
      <c r="D35" s="138"/>
      <c r="E35" s="139"/>
      <c r="F35" s="139"/>
      <c r="G35" s="139"/>
      <c r="H35" s="139"/>
      <c r="I35" s="29"/>
      <c r="J35" s="29"/>
      <c r="K35" s="29"/>
      <c r="L35" s="29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360" verticalDpi="360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showGridLines="0" topLeftCell="A22" workbookViewId="0">
      <selection activeCell="A39" sqref="A39:C40"/>
    </sheetView>
  </sheetViews>
  <sheetFormatPr baseColWidth="10" defaultColWidth="11.44140625" defaultRowHeight="10.199999999999999" x14ac:dyDescent="0.2"/>
  <cols>
    <col min="1" max="1" width="3.6640625" style="38" customWidth="1"/>
    <col min="2" max="2" width="62.109375" style="38" customWidth="1"/>
    <col min="3" max="3" width="17.6640625" style="38" customWidth="1"/>
    <col min="4" max="16384" width="11.44140625" style="38"/>
  </cols>
  <sheetData>
    <row r="1" spans="1:3" s="40" customFormat="1" ht="18.899999999999999" customHeight="1" x14ac:dyDescent="0.3">
      <c r="A1" s="167" t="s">
        <v>662</v>
      </c>
      <c r="B1" s="168"/>
      <c r="C1" s="169"/>
    </row>
    <row r="2" spans="1:3" s="40" customFormat="1" ht="18.899999999999999" customHeight="1" x14ac:dyDescent="0.3">
      <c r="A2" s="170" t="s">
        <v>615</v>
      </c>
      <c r="B2" s="171"/>
      <c r="C2" s="172"/>
    </row>
    <row r="3" spans="1:3" s="40" customFormat="1" ht="18.899999999999999" customHeight="1" x14ac:dyDescent="0.3">
      <c r="A3" s="170" t="s">
        <v>663</v>
      </c>
      <c r="B3" s="171"/>
      <c r="C3" s="172"/>
    </row>
    <row r="4" spans="1:3" x14ac:dyDescent="0.2">
      <c r="A4" s="164" t="s">
        <v>614</v>
      </c>
      <c r="B4" s="165"/>
      <c r="C4" s="166"/>
    </row>
    <row r="5" spans="1:3" x14ac:dyDescent="0.2">
      <c r="A5" s="74" t="s">
        <v>534</v>
      </c>
      <c r="B5" s="54"/>
      <c r="C5" s="140">
        <v>5339136.17</v>
      </c>
    </row>
    <row r="6" spans="1:3" x14ac:dyDescent="0.2">
      <c r="A6" s="70"/>
      <c r="B6" s="56"/>
      <c r="C6" s="141"/>
    </row>
    <row r="7" spans="1:3" x14ac:dyDescent="0.2">
      <c r="A7" s="62" t="s">
        <v>535</v>
      </c>
      <c r="B7" s="71"/>
      <c r="C7" s="142">
        <f>SUM(C8:C28)</f>
        <v>184024</v>
      </c>
    </row>
    <row r="8" spans="1:3" x14ac:dyDescent="0.2">
      <c r="A8" s="115">
        <v>2.1</v>
      </c>
      <c r="B8" s="75" t="s">
        <v>370</v>
      </c>
      <c r="C8" s="143">
        <v>138450</v>
      </c>
    </row>
    <row r="9" spans="1:3" x14ac:dyDescent="0.2">
      <c r="A9" s="115">
        <v>2.2000000000000002</v>
      </c>
      <c r="B9" s="75" t="s">
        <v>367</v>
      </c>
      <c r="C9" s="143">
        <v>0</v>
      </c>
    </row>
    <row r="10" spans="1:3" x14ac:dyDescent="0.2">
      <c r="A10" s="79">
        <v>2.2999999999999998</v>
      </c>
      <c r="B10" s="69" t="s">
        <v>237</v>
      </c>
      <c r="C10" s="143">
        <v>45574</v>
      </c>
    </row>
    <row r="11" spans="1:3" x14ac:dyDescent="0.2">
      <c r="A11" s="79">
        <v>2.4</v>
      </c>
      <c r="B11" s="69" t="s">
        <v>238</v>
      </c>
      <c r="C11" s="143">
        <v>0</v>
      </c>
    </row>
    <row r="12" spans="1:3" x14ac:dyDescent="0.2">
      <c r="A12" s="79">
        <v>2.5</v>
      </c>
      <c r="B12" s="69" t="s">
        <v>239</v>
      </c>
      <c r="C12" s="143">
        <v>0</v>
      </c>
    </row>
    <row r="13" spans="1:3" x14ac:dyDescent="0.2">
      <c r="A13" s="79">
        <v>2.6</v>
      </c>
      <c r="B13" s="69" t="s">
        <v>240</v>
      </c>
      <c r="C13" s="143">
        <v>0</v>
      </c>
    </row>
    <row r="14" spans="1:3" x14ac:dyDescent="0.2">
      <c r="A14" s="79">
        <v>2.7</v>
      </c>
      <c r="B14" s="69" t="s">
        <v>241</v>
      </c>
      <c r="C14" s="143">
        <v>0</v>
      </c>
    </row>
    <row r="15" spans="1:3" x14ac:dyDescent="0.2">
      <c r="A15" s="79">
        <v>2.8</v>
      </c>
      <c r="B15" s="69" t="s">
        <v>242</v>
      </c>
      <c r="C15" s="143">
        <v>0</v>
      </c>
    </row>
    <row r="16" spans="1:3" x14ac:dyDescent="0.2">
      <c r="A16" s="79">
        <v>2.9</v>
      </c>
      <c r="B16" s="69" t="s">
        <v>244</v>
      </c>
      <c r="C16" s="143">
        <v>0</v>
      </c>
    </row>
    <row r="17" spans="1:3" x14ac:dyDescent="0.2">
      <c r="A17" s="79" t="s">
        <v>536</v>
      </c>
      <c r="B17" s="69" t="s">
        <v>537</v>
      </c>
      <c r="C17" s="143">
        <v>0</v>
      </c>
    </row>
    <row r="18" spans="1:3" x14ac:dyDescent="0.2">
      <c r="A18" s="79" t="s">
        <v>562</v>
      </c>
      <c r="B18" s="69" t="s">
        <v>246</v>
      </c>
      <c r="C18" s="143">
        <v>0</v>
      </c>
    </row>
    <row r="19" spans="1:3" x14ac:dyDescent="0.2">
      <c r="A19" s="79" t="s">
        <v>563</v>
      </c>
      <c r="B19" s="69" t="s">
        <v>538</v>
      </c>
      <c r="C19" s="143">
        <v>0</v>
      </c>
    </row>
    <row r="20" spans="1:3" x14ac:dyDescent="0.2">
      <c r="A20" s="79" t="s">
        <v>564</v>
      </c>
      <c r="B20" s="69" t="s">
        <v>539</v>
      </c>
      <c r="C20" s="143">
        <v>0</v>
      </c>
    </row>
    <row r="21" spans="1:3" x14ac:dyDescent="0.2">
      <c r="A21" s="79" t="s">
        <v>565</v>
      </c>
      <c r="B21" s="69" t="s">
        <v>540</v>
      </c>
      <c r="C21" s="143">
        <v>0</v>
      </c>
    </row>
    <row r="22" spans="1:3" x14ac:dyDescent="0.2">
      <c r="A22" s="79" t="s">
        <v>541</v>
      </c>
      <c r="B22" s="69" t="s">
        <v>542</v>
      </c>
      <c r="C22" s="143">
        <v>0</v>
      </c>
    </row>
    <row r="23" spans="1:3" x14ac:dyDescent="0.2">
      <c r="A23" s="79" t="s">
        <v>543</v>
      </c>
      <c r="B23" s="69" t="s">
        <v>544</v>
      </c>
      <c r="C23" s="143">
        <v>0</v>
      </c>
    </row>
    <row r="24" spans="1:3" x14ac:dyDescent="0.2">
      <c r="A24" s="79" t="s">
        <v>545</v>
      </c>
      <c r="B24" s="69" t="s">
        <v>546</v>
      </c>
      <c r="C24" s="143">
        <v>0</v>
      </c>
    </row>
    <row r="25" spans="1:3" x14ac:dyDescent="0.2">
      <c r="A25" s="79" t="s">
        <v>547</v>
      </c>
      <c r="B25" s="69" t="s">
        <v>548</v>
      </c>
      <c r="C25" s="143">
        <v>0</v>
      </c>
    </row>
    <row r="26" spans="1:3" x14ac:dyDescent="0.2">
      <c r="A26" s="79" t="s">
        <v>549</v>
      </c>
      <c r="B26" s="69" t="s">
        <v>550</v>
      </c>
      <c r="C26" s="143">
        <v>0</v>
      </c>
    </row>
    <row r="27" spans="1:3" x14ac:dyDescent="0.2">
      <c r="A27" s="79" t="s">
        <v>551</v>
      </c>
      <c r="B27" s="69" t="s">
        <v>552</v>
      </c>
      <c r="C27" s="143">
        <v>0</v>
      </c>
    </row>
    <row r="28" spans="1:3" x14ac:dyDescent="0.2">
      <c r="A28" s="79" t="s">
        <v>553</v>
      </c>
      <c r="B28" s="75" t="s">
        <v>554</v>
      </c>
      <c r="C28" s="143">
        <v>0</v>
      </c>
    </row>
    <row r="29" spans="1:3" x14ac:dyDescent="0.2">
      <c r="A29" s="80"/>
      <c r="B29" s="76"/>
      <c r="C29" s="144"/>
    </row>
    <row r="30" spans="1:3" x14ac:dyDescent="0.2">
      <c r="A30" s="77" t="s">
        <v>555</v>
      </c>
      <c r="B30" s="78"/>
      <c r="C30" s="145">
        <f>SUM(C31:C35)</f>
        <v>0</v>
      </c>
    </row>
    <row r="31" spans="1:3" x14ac:dyDescent="0.2">
      <c r="A31" s="79" t="s">
        <v>556</v>
      </c>
      <c r="B31" s="69" t="s">
        <v>439</v>
      </c>
      <c r="C31" s="143">
        <v>0</v>
      </c>
    </row>
    <row r="32" spans="1:3" x14ac:dyDescent="0.2">
      <c r="A32" s="79" t="s">
        <v>557</v>
      </c>
      <c r="B32" s="69" t="s">
        <v>80</v>
      </c>
      <c r="C32" s="143">
        <v>0</v>
      </c>
    </row>
    <row r="33" spans="1:4" x14ac:dyDescent="0.2">
      <c r="A33" s="79" t="s">
        <v>558</v>
      </c>
      <c r="B33" s="69" t="s">
        <v>449</v>
      </c>
      <c r="C33" s="143">
        <v>0</v>
      </c>
    </row>
    <row r="34" spans="1:4" x14ac:dyDescent="0.2">
      <c r="A34" s="79" t="s">
        <v>559</v>
      </c>
      <c r="B34" s="69" t="s">
        <v>455</v>
      </c>
      <c r="C34" s="143">
        <v>0</v>
      </c>
    </row>
    <row r="35" spans="1:4" x14ac:dyDescent="0.2">
      <c r="A35" s="79" t="s">
        <v>560</v>
      </c>
      <c r="B35" s="75" t="s">
        <v>561</v>
      </c>
      <c r="C35" s="146">
        <v>0</v>
      </c>
    </row>
    <row r="36" spans="1:4" x14ac:dyDescent="0.2">
      <c r="A36" s="70"/>
      <c r="B36" s="72"/>
      <c r="C36" s="147"/>
    </row>
    <row r="37" spans="1:4" x14ac:dyDescent="0.2">
      <c r="A37" s="73" t="s">
        <v>661</v>
      </c>
      <c r="B37" s="54"/>
      <c r="C37" s="148">
        <f>C5-C7+C30</f>
        <v>5155112.17</v>
      </c>
    </row>
    <row r="39" spans="1:4" ht="20.399999999999999" x14ac:dyDescent="0.2">
      <c r="A39" s="178"/>
      <c r="B39" s="178" t="s">
        <v>625</v>
      </c>
      <c r="C39" s="178"/>
    </row>
    <row r="40" spans="1:4" x14ac:dyDescent="0.2">
      <c r="A40" s="178"/>
      <c r="B40" s="178"/>
      <c r="C40" s="178"/>
    </row>
    <row r="43" spans="1:4" x14ac:dyDescent="0.2">
      <c r="B43" s="29"/>
      <c r="C43" s="138"/>
      <c r="D43" s="138"/>
    </row>
    <row r="44" spans="1:4" x14ac:dyDescent="0.2">
      <c r="B44" s="29"/>
      <c r="C44" s="138"/>
      <c r="D44" s="138"/>
    </row>
    <row r="45" spans="1:4" x14ac:dyDescent="0.2">
      <c r="B45" s="29"/>
      <c r="C45" s="138"/>
      <c r="D45" s="138"/>
    </row>
    <row r="46" spans="1:4" x14ac:dyDescent="0.2">
      <c r="B46" s="29"/>
      <c r="C46" s="138"/>
      <c r="D46" s="138"/>
    </row>
    <row r="47" spans="1:4" x14ac:dyDescent="0.2">
      <c r="B47" s="29"/>
      <c r="C47" s="138"/>
      <c r="D47" s="138"/>
    </row>
    <row r="48" spans="1:4" x14ac:dyDescent="0.2">
      <c r="B48" s="29"/>
      <c r="C48" s="138"/>
      <c r="D48" s="138"/>
    </row>
    <row r="49" spans="2:4" x14ac:dyDescent="0.2">
      <c r="B49" s="29"/>
      <c r="C49" s="138"/>
      <c r="D49" s="138"/>
    </row>
    <row r="50" spans="2:4" x14ac:dyDescent="0.2">
      <c r="B50" s="29"/>
      <c r="C50" s="138"/>
      <c r="D50" s="138"/>
    </row>
    <row r="51" spans="2:4" x14ac:dyDescent="0.2">
      <c r="B51" s="29"/>
      <c r="C51" s="138"/>
      <c r="D51" s="138"/>
    </row>
    <row r="52" spans="2:4" x14ac:dyDescent="0.2">
      <c r="B52" s="29"/>
      <c r="C52" s="138"/>
      <c r="D52" s="138"/>
    </row>
    <row r="53" spans="2:4" x14ac:dyDescent="0.2">
      <c r="B53" s="29"/>
      <c r="C53" s="138"/>
      <c r="D53" s="13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opLeftCell="C25" workbookViewId="0">
      <selection activeCell="A2" sqref="A2:F2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17.6640625" style="29" customWidth="1"/>
    <col min="8" max="8" width="9.109375" style="29" customWidth="1"/>
    <col min="9" max="9" width="10.88671875" style="29" customWidth="1"/>
    <col min="10" max="10" width="16.109375" style="29" customWidth="1"/>
    <col min="11" max="16384" width="9.109375" style="29"/>
  </cols>
  <sheetData>
    <row r="1" spans="1:10" ht="18.899999999999999" customHeight="1" x14ac:dyDescent="0.2">
      <c r="A1" s="157" t="s">
        <v>662</v>
      </c>
      <c r="B1" s="173"/>
      <c r="C1" s="173"/>
      <c r="D1" s="173"/>
      <c r="E1" s="173"/>
      <c r="F1" s="173"/>
      <c r="G1" s="27" t="s">
        <v>605</v>
      </c>
      <c r="H1" s="28">
        <v>2023</v>
      </c>
    </row>
    <row r="2" spans="1:10" ht="18.899999999999999" customHeight="1" x14ac:dyDescent="0.2">
      <c r="A2" s="157" t="s">
        <v>616</v>
      </c>
      <c r="B2" s="173"/>
      <c r="C2" s="173"/>
      <c r="D2" s="173"/>
      <c r="E2" s="173"/>
      <c r="F2" s="173"/>
      <c r="G2" s="27" t="s">
        <v>606</v>
      </c>
      <c r="H2" s="28" t="s">
        <v>608</v>
      </c>
    </row>
    <row r="3" spans="1:10" ht="18.899999999999999" customHeight="1" x14ac:dyDescent="0.2">
      <c r="A3" s="174" t="s">
        <v>663</v>
      </c>
      <c r="B3" s="175"/>
      <c r="C3" s="175"/>
      <c r="D3" s="175"/>
      <c r="E3" s="175"/>
      <c r="F3" s="175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11549886.560000001</v>
      </c>
      <c r="E36" s="34">
        <v>0</v>
      </c>
      <c r="F36" s="34">
        <f t="shared" si="0"/>
        <v>11549886.560000001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5673979.0599999996</v>
      </c>
      <c r="E37" s="34">
        <v>-12011334.560000001</v>
      </c>
      <c r="F37" s="34">
        <f t="shared" si="0"/>
        <v>-6337355.5000000009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461448</v>
      </c>
      <c r="E38" s="34">
        <v>0</v>
      </c>
      <c r="F38" s="34">
        <f t="shared" si="0"/>
        <v>461448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-1328375</v>
      </c>
      <c r="E39" s="34">
        <v>1271375</v>
      </c>
      <c r="F39" s="34">
        <f t="shared" si="0"/>
        <v>-57000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-2309413.91</v>
      </c>
      <c r="E40" s="34">
        <v>-3307565.15</v>
      </c>
      <c r="F40" s="34">
        <f t="shared" si="0"/>
        <v>-5616979.0600000005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-11549886.560000001</v>
      </c>
      <c r="F41" s="34">
        <f t="shared" si="0"/>
        <v>-11549886.560000001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13272706.869999999</v>
      </c>
      <c r="E42" s="34">
        <v>-6390234.0999999996</v>
      </c>
      <c r="F42" s="34">
        <f t="shared" si="0"/>
        <v>6882472.7699999996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156214.23000000001</v>
      </c>
      <c r="E43" s="34">
        <v>-1669399.31</v>
      </c>
      <c r="F43" s="34">
        <f t="shared" si="0"/>
        <v>-1513185.08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6190469.9900000002</v>
      </c>
      <c r="E44" s="34">
        <v>-5349007.29</v>
      </c>
      <c r="F44" s="34">
        <f t="shared" si="0"/>
        <v>841462.70000000019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9839283.4199999999</v>
      </c>
      <c r="E45" s="34">
        <v>-9839283.4199999999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5189827.8</v>
      </c>
      <c r="E46" s="34">
        <v>-5189138.24</v>
      </c>
      <c r="F46" s="34">
        <f t="shared" si="0"/>
        <v>689.55999999959022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5189138.24</v>
      </c>
      <c r="E47" s="34">
        <v>149308.37</v>
      </c>
      <c r="F47" s="34">
        <f t="shared" si="0"/>
        <v>5338446.6100000003</v>
      </c>
    </row>
    <row r="49" spans="2:7" x14ac:dyDescent="0.2">
      <c r="B49" s="29" t="s">
        <v>625</v>
      </c>
    </row>
    <row r="52" spans="2:7" x14ac:dyDescent="0.2">
      <c r="B52" s="138"/>
      <c r="C52" s="138"/>
      <c r="D52" s="139"/>
      <c r="E52" s="139"/>
      <c r="F52" s="139"/>
      <c r="G52" s="139"/>
    </row>
    <row r="53" spans="2:7" x14ac:dyDescent="0.2">
      <c r="B53" s="138"/>
      <c r="C53" s="138"/>
      <c r="D53" s="139"/>
      <c r="E53" s="139"/>
      <c r="F53" s="139"/>
      <c r="G53" s="139"/>
    </row>
    <row r="54" spans="2:7" x14ac:dyDescent="0.2">
      <c r="B54" s="138"/>
      <c r="C54" s="138"/>
      <c r="D54" s="139"/>
      <c r="E54" s="139"/>
      <c r="F54" s="139"/>
      <c r="G54" s="139"/>
    </row>
    <row r="55" spans="2:7" x14ac:dyDescent="0.2">
      <c r="B55" s="138"/>
      <c r="C55" s="138"/>
      <c r="D55" s="139"/>
      <c r="E55" s="139"/>
      <c r="F55" s="139"/>
      <c r="G55" s="139"/>
    </row>
    <row r="56" spans="2:7" x14ac:dyDescent="0.2">
      <c r="B56" s="138"/>
      <c r="C56" s="138"/>
      <c r="D56" s="139"/>
      <c r="E56" s="139"/>
      <c r="F56" s="139"/>
      <c r="G56" s="139"/>
    </row>
    <row r="57" spans="2:7" x14ac:dyDescent="0.2">
      <c r="B57" s="138"/>
      <c r="C57" s="138"/>
      <c r="D57" s="139"/>
      <c r="E57" s="139"/>
      <c r="F57" s="139"/>
      <c r="G57" s="139"/>
    </row>
    <row r="58" spans="2:7" x14ac:dyDescent="0.2">
      <c r="B58" s="138"/>
      <c r="C58" s="138"/>
      <c r="D58" s="139"/>
      <c r="E58" s="139"/>
      <c r="F58" s="139"/>
      <c r="G58" s="139"/>
    </row>
    <row r="59" spans="2:7" x14ac:dyDescent="0.2">
      <c r="B59" s="138"/>
      <c r="C59" s="138"/>
      <c r="D59" s="139"/>
      <c r="E59" s="139"/>
      <c r="F59" s="139"/>
      <c r="G59" s="139"/>
    </row>
    <row r="60" spans="2:7" x14ac:dyDescent="0.2">
      <c r="B60" s="138"/>
      <c r="C60" s="138"/>
      <c r="D60" s="139"/>
      <c r="E60" s="139"/>
      <c r="F60" s="139"/>
      <c r="G60" s="139"/>
    </row>
    <row r="61" spans="2:7" x14ac:dyDescent="0.2">
      <c r="B61" s="138"/>
      <c r="C61" s="138"/>
      <c r="D61" s="139"/>
      <c r="E61" s="139"/>
      <c r="F61" s="139"/>
      <c r="G61" s="139"/>
    </row>
    <row r="62" spans="2:7" x14ac:dyDescent="0.2">
      <c r="B62" s="138"/>
      <c r="C62" s="138"/>
      <c r="D62" s="139"/>
      <c r="E62" s="139"/>
      <c r="F62" s="139"/>
      <c r="G62" s="139"/>
    </row>
    <row r="63" spans="2:7" x14ac:dyDescent="0.2">
      <c r="B63" s="138"/>
      <c r="C63" s="138"/>
      <c r="D63" s="139"/>
      <c r="E63" s="139"/>
      <c r="F63" s="139"/>
      <c r="G63" s="139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6" orientation="landscape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2" t="s">
        <v>50</v>
      </c>
      <c r="C1" s="103"/>
      <c r="D1" s="103"/>
      <c r="E1" s="104"/>
    </row>
    <row r="2" spans="1:8" ht="15" customHeight="1" x14ac:dyDescent="0.2">
      <c r="A2" s="2" t="s">
        <v>31</v>
      </c>
    </row>
    <row r="3" spans="1:8" x14ac:dyDescent="0.2">
      <c r="A3" s="1"/>
    </row>
    <row r="4" spans="1:8" s="106" customFormat="1" x14ac:dyDescent="0.2">
      <c r="A4" s="105" t="s">
        <v>33</v>
      </c>
    </row>
    <row r="5" spans="1:8" s="106" customFormat="1" ht="39.9" customHeight="1" x14ac:dyDescent="0.2">
      <c r="A5" s="176" t="s">
        <v>34</v>
      </c>
      <c r="B5" s="176"/>
      <c r="C5" s="176"/>
      <c r="D5" s="176"/>
      <c r="E5" s="176"/>
      <c r="H5" s="107"/>
    </row>
    <row r="6" spans="1:8" s="106" customFormat="1" x14ac:dyDescent="0.2">
      <c r="A6" s="108"/>
      <c r="B6" s="108"/>
      <c r="C6" s="108"/>
      <c r="D6" s="108"/>
      <c r="H6" s="107"/>
    </row>
    <row r="7" spans="1:8" s="106" customFormat="1" ht="13.2" x14ac:dyDescent="0.25">
      <c r="A7" s="107" t="s">
        <v>35</v>
      </c>
      <c r="B7" s="107"/>
      <c r="C7" s="107"/>
      <c r="D7" s="107"/>
    </row>
    <row r="8" spans="1:8" s="106" customFormat="1" x14ac:dyDescent="0.2">
      <c r="A8" s="107"/>
      <c r="B8" s="107"/>
      <c r="C8" s="107"/>
      <c r="D8" s="107"/>
    </row>
    <row r="9" spans="1:8" s="106" customFormat="1" x14ac:dyDescent="0.2">
      <c r="A9" s="42" t="s">
        <v>123</v>
      </c>
      <c r="B9" s="107"/>
      <c r="C9" s="107"/>
      <c r="D9" s="107"/>
    </row>
    <row r="10" spans="1:8" s="106" customFormat="1" ht="26.1" customHeight="1" x14ac:dyDescent="0.2">
      <c r="A10" s="109" t="s">
        <v>592</v>
      </c>
      <c r="B10" s="177" t="s">
        <v>36</v>
      </c>
      <c r="C10" s="177"/>
      <c r="D10" s="177"/>
      <c r="E10" s="177"/>
    </row>
    <row r="11" spans="1:8" s="106" customFormat="1" ht="12.9" customHeight="1" x14ac:dyDescent="0.2">
      <c r="A11" s="110" t="s">
        <v>593</v>
      </c>
      <c r="B11" s="111" t="s">
        <v>37</v>
      </c>
      <c r="C11" s="111"/>
      <c r="D11" s="111"/>
      <c r="E11" s="111"/>
    </row>
    <row r="12" spans="1:8" s="106" customFormat="1" ht="26.1" customHeight="1" x14ac:dyDescent="0.2">
      <c r="A12" s="110" t="s">
        <v>594</v>
      </c>
      <c r="B12" s="177" t="s">
        <v>38</v>
      </c>
      <c r="C12" s="177"/>
      <c r="D12" s="177"/>
      <c r="E12" s="177"/>
    </row>
    <row r="13" spans="1:8" s="106" customFormat="1" ht="26.1" customHeight="1" x14ac:dyDescent="0.2">
      <c r="A13" s="110" t="s">
        <v>595</v>
      </c>
      <c r="B13" s="177" t="s">
        <v>39</v>
      </c>
      <c r="C13" s="177"/>
      <c r="D13" s="177"/>
      <c r="E13" s="177"/>
    </row>
    <row r="14" spans="1:8" s="106" customFormat="1" ht="11.25" customHeight="1" x14ac:dyDescent="0.2">
      <c r="A14" s="112"/>
      <c r="B14" s="113"/>
      <c r="C14" s="113"/>
      <c r="D14" s="113"/>
      <c r="E14" s="113"/>
    </row>
    <row r="15" spans="1:8" s="106" customFormat="1" ht="39" customHeight="1" x14ac:dyDescent="0.2">
      <c r="A15" s="109" t="s">
        <v>596</v>
      </c>
      <c r="B15" s="111" t="s">
        <v>40</v>
      </c>
    </row>
    <row r="16" spans="1:8" s="106" customFormat="1" ht="12.9" customHeight="1" x14ac:dyDescent="0.2">
      <c r="A16" s="110" t="s">
        <v>597</v>
      </c>
    </row>
    <row r="17" spans="1:4" s="106" customFormat="1" ht="12.9" customHeight="1" x14ac:dyDescent="0.2">
      <c r="A17" s="111"/>
    </row>
    <row r="18" spans="1:4" s="106" customFormat="1" ht="12.9" customHeight="1" x14ac:dyDescent="0.2">
      <c r="A18" s="42" t="s">
        <v>95</v>
      </c>
    </row>
    <row r="19" spans="1:4" s="106" customFormat="1" ht="12.9" customHeight="1" x14ac:dyDescent="0.2">
      <c r="A19" s="114" t="s">
        <v>598</v>
      </c>
    </row>
    <row r="20" spans="1:4" s="106" customFormat="1" ht="12.9" customHeight="1" x14ac:dyDescent="0.2">
      <c r="A20" s="114" t="s">
        <v>599</v>
      </c>
    </row>
    <row r="21" spans="1:4" s="106" customFormat="1" x14ac:dyDescent="0.2">
      <c r="A21" s="107"/>
    </row>
    <row r="22" spans="1:4" s="106" customFormat="1" x14ac:dyDescent="0.2">
      <c r="A22" s="107" t="s">
        <v>516</v>
      </c>
      <c r="B22" s="107"/>
      <c r="C22" s="107"/>
      <c r="D22" s="107"/>
    </row>
    <row r="23" spans="1:4" s="106" customFormat="1" x14ac:dyDescent="0.2">
      <c r="A23" s="107" t="s">
        <v>517</v>
      </c>
      <c r="B23" s="107"/>
      <c r="C23" s="107"/>
      <c r="D23" s="107"/>
    </row>
    <row r="24" spans="1:4" s="106" customFormat="1" x14ac:dyDescent="0.2">
      <c r="A24" s="107" t="s">
        <v>518</v>
      </c>
      <c r="B24" s="107"/>
      <c r="C24" s="107"/>
      <c r="D24" s="107"/>
    </row>
    <row r="25" spans="1:4" s="106" customFormat="1" x14ac:dyDescent="0.2">
      <c r="A25" s="107" t="s">
        <v>519</v>
      </c>
      <c r="B25" s="107"/>
      <c r="C25" s="107"/>
      <c r="D25" s="107"/>
    </row>
    <row r="26" spans="1:4" s="106" customFormat="1" x14ac:dyDescent="0.2">
      <c r="A26" s="107" t="s">
        <v>520</v>
      </c>
      <c r="B26" s="107"/>
      <c r="C26" s="107"/>
      <c r="D26" s="107"/>
    </row>
    <row r="27" spans="1:4" s="106" customFormat="1" x14ac:dyDescent="0.2">
      <c r="A27" s="107"/>
      <c r="B27" s="107"/>
      <c r="C27" s="107"/>
      <c r="D27" s="107"/>
    </row>
    <row r="28" spans="1:4" s="106" customFormat="1" ht="12" x14ac:dyDescent="0.25">
      <c r="A28" s="112" t="s">
        <v>96</v>
      </c>
      <c r="B28" s="107"/>
      <c r="C28" s="107"/>
      <c r="D28" s="107"/>
    </row>
    <row r="29" spans="1:4" s="106" customFormat="1" x14ac:dyDescent="0.2">
      <c r="A29" s="107"/>
      <c r="B29" s="107"/>
      <c r="C29" s="107"/>
      <c r="D29" s="10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D4" zoomScale="106" zoomScaleNormal="106" workbookViewId="0">
      <selection activeCell="J16" sqref="J16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5" t="s">
        <v>662</v>
      </c>
      <c r="B1" s="156"/>
      <c r="C1" s="156"/>
      <c r="D1" s="156"/>
      <c r="E1" s="156"/>
      <c r="F1" s="156"/>
      <c r="G1" s="14" t="s">
        <v>605</v>
      </c>
      <c r="H1" s="25">
        <v>2023</v>
      </c>
    </row>
    <row r="2" spans="1:8" s="16" customFormat="1" ht="18.899999999999999" customHeight="1" x14ac:dyDescent="0.3">
      <c r="A2" s="155" t="s">
        <v>609</v>
      </c>
      <c r="B2" s="156"/>
      <c r="C2" s="156"/>
      <c r="D2" s="156"/>
      <c r="E2" s="156"/>
      <c r="F2" s="156"/>
      <c r="G2" s="14" t="s">
        <v>606</v>
      </c>
      <c r="H2" s="25" t="s">
        <v>608</v>
      </c>
    </row>
    <row r="3" spans="1:8" s="16" customFormat="1" ht="18.899999999999999" customHeight="1" x14ac:dyDescent="0.3">
      <c r="A3" s="155" t="s">
        <v>663</v>
      </c>
      <c r="B3" s="156"/>
      <c r="C3" s="156"/>
      <c r="D3" s="156"/>
      <c r="E3" s="156"/>
      <c r="F3" s="156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1311024.32</v>
      </c>
      <c r="D15" s="24">
        <v>1365693.01</v>
      </c>
      <c r="E15" s="24">
        <v>1236372.3999999999</v>
      </c>
      <c r="F15" s="24">
        <v>1100670.69</v>
      </c>
      <c r="G15" s="24">
        <v>1400077.81</v>
      </c>
    </row>
    <row r="16" spans="1:8" x14ac:dyDescent="0.2">
      <c r="A16" s="22">
        <v>1124</v>
      </c>
      <c r="B16" s="20" t="s">
        <v>200</v>
      </c>
      <c r="C16" s="24">
        <v>57000</v>
      </c>
      <c r="D16" s="24">
        <v>360000</v>
      </c>
      <c r="E16" s="24">
        <v>0</v>
      </c>
      <c r="F16" s="24">
        <v>0</v>
      </c>
      <c r="G16" s="24">
        <v>130000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11724.01</v>
      </c>
      <c r="D20" s="24">
        <v>11724.01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21638.67</v>
      </c>
      <c r="D21" s="24">
        <v>21638.67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42637.7</v>
      </c>
      <c r="D23" s="24">
        <v>42637.7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138450</v>
      </c>
    </row>
    <row r="33" spans="1:8" x14ac:dyDescent="0.2">
      <c r="A33" s="22">
        <v>1141</v>
      </c>
      <c r="B33" s="20" t="s">
        <v>215</v>
      </c>
      <c r="C33" s="24">
        <v>138450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6229149.8999999994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215303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5912765.2999999998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24081.599999999999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77000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3454195.76</v>
      </c>
      <c r="D62" s="24">
        <f t="shared" ref="D62:E62" si="0">SUM(D63:D70)</f>
        <v>0</v>
      </c>
      <c r="E62" s="24">
        <f t="shared" si="0"/>
        <v>2440432.2000000002</v>
      </c>
    </row>
    <row r="63" spans="1:9" x14ac:dyDescent="0.2">
      <c r="A63" s="22">
        <v>1241</v>
      </c>
      <c r="B63" s="20" t="s">
        <v>237</v>
      </c>
      <c r="C63" s="24">
        <v>1254968.6499999999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167869.06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99173.5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1881568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2440432.2000000002</v>
      </c>
    </row>
    <row r="68" spans="1:9" x14ac:dyDescent="0.2">
      <c r="A68" s="22">
        <v>1246</v>
      </c>
      <c r="B68" s="20" t="s">
        <v>242</v>
      </c>
      <c r="C68" s="24">
        <v>50616.55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27306.400000000001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27306.400000000001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520808.19</v>
      </c>
      <c r="D110" s="24">
        <f>SUM(D111:D119)</f>
        <v>520808.19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42928.58</v>
      </c>
      <c r="D111" s="24">
        <f>C111</f>
        <v>42928.58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93424.66</v>
      </c>
      <c r="D112" s="24">
        <f t="shared" ref="D112:D119" si="1">C112</f>
        <v>93424.66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525868.9</v>
      </c>
      <c r="D117" s="24">
        <f t="shared" si="1"/>
        <v>525868.9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-141413.95000000001</v>
      </c>
      <c r="D119" s="24">
        <f t="shared" si="1"/>
        <v>-141413.95000000001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4" t="s">
        <v>188</v>
      </c>
      <c r="B2" s="85" t="s">
        <v>50</v>
      </c>
    </row>
    <row r="3" spans="1:2" x14ac:dyDescent="0.2">
      <c r="A3" s="86"/>
      <c r="B3" s="87"/>
    </row>
    <row r="4" spans="1:2" ht="15" customHeight="1" x14ac:dyDescent="0.2">
      <c r="A4" s="88" t="s">
        <v>1</v>
      </c>
      <c r="B4" s="89" t="s">
        <v>78</v>
      </c>
    </row>
    <row r="5" spans="1:2" ht="15" customHeight="1" x14ac:dyDescent="0.2">
      <c r="A5" s="90"/>
      <c r="B5" s="89" t="s">
        <v>51</v>
      </c>
    </row>
    <row r="6" spans="1:2" ht="15" customHeight="1" x14ac:dyDescent="0.2">
      <c r="A6" s="90"/>
      <c r="B6" s="91" t="s">
        <v>147</v>
      </c>
    </row>
    <row r="7" spans="1:2" ht="15" customHeight="1" x14ac:dyDescent="0.2">
      <c r="A7" s="90"/>
      <c r="B7" s="89" t="s">
        <v>52</v>
      </c>
    </row>
    <row r="8" spans="1:2" x14ac:dyDescent="0.2">
      <c r="A8" s="90"/>
    </row>
    <row r="9" spans="1:2" ht="15" customHeight="1" x14ac:dyDescent="0.2">
      <c r="A9" s="88" t="s">
        <v>3</v>
      </c>
      <c r="B9" s="89" t="s">
        <v>587</v>
      </c>
    </row>
    <row r="10" spans="1:2" ht="15" customHeight="1" x14ac:dyDescent="0.2">
      <c r="A10" s="90"/>
      <c r="B10" s="89" t="s">
        <v>588</v>
      </c>
    </row>
    <row r="11" spans="1:2" ht="15" customHeight="1" x14ac:dyDescent="0.2">
      <c r="A11" s="90"/>
      <c r="B11" s="89" t="s">
        <v>125</v>
      </c>
    </row>
    <row r="12" spans="1:2" ht="15" customHeight="1" x14ac:dyDescent="0.2">
      <c r="A12" s="90"/>
      <c r="B12" s="89" t="s">
        <v>124</v>
      </c>
    </row>
    <row r="13" spans="1:2" ht="15" customHeight="1" x14ac:dyDescent="0.2">
      <c r="A13" s="90"/>
      <c r="B13" s="89" t="s">
        <v>126</v>
      </c>
    </row>
    <row r="14" spans="1:2" x14ac:dyDescent="0.2">
      <c r="A14" s="90"/>
    </row>
    <row r="15" spans="1:2" ht="15" customHeight="1" x14ac:dyDescent="0.2">
      <c r="A15" s="88" t="s">
        <v>5</v>
      </c>
      <c r="B15" s="92" t="s">
        <v>53</v>
      </c>
    </row>
    <row r="16" spans="1:2" ht="15" customHeight="1" x14ac:dyDescent="0.2">
      <c r="A16" s="90"/>
      <c r="B16" s="92" t="s">
        <v>54</v>
      </c>
    </row>
    <row r="17" spans="1:2" ht="15" customHeight="1" x14ac:dyDescent="0.2">
      <c r="A17" s="90"/>
      <c r="B17" s="92" t="s">
        <v>55</v>
      </c>
    </row>
    <row r="18" spans="1:2" ht="15" customHeight="1" x14ac:dyDescent="0.2">
      <c r="A18" s="90"/>
      <c r="B18" s="89" t="s">
        <v>56</v>
      </c>
    </row>
    <row r="19" spans="1:2" ht="15" customHeight="1" x14ac:dyDescent="0.2">
      <c r="A19" s="90"/>
      <c r="B19" s="93" t="s">
        <v>135</v>
      </c>
    </row>
    <row r="20" spans="1:2" x14ac:dyDescent="0.2">
      <c r="A20" s="90"/>
    </row>
    <row r="21" spans="1:2" ht="15" customHeight="1" x14ac:dyDescent="0.2">
      <c r="A21" s="88" t="s">
        <v>131</v>
      </c>
      <c r="B21" s="1" t="s">
        <v>186</v>
      </c>
    </row>
    <row r="22" spans="1:2" ht="15" customHeight="1" x14ac:dyDescent="0.2">
      <c r="A22" s="90"/>
      <c r="B22" s="94" t="s">
        <v>187</v>
      </c>
    </row>
    <row r="23" spans="1:2" x14ac:dyDescent="0.2">
      <c r="A23" s="90"/>
    </row>
    <row r="24" spans="1:2" ht="15" customHeight="1" x14ac:dyDescent="0.2">
      <c r="A24" s="88" t="s">
        <v>7</v>
      </c>
      <c r="B24" s="93" t="s">
        <v>57</v>
      </c>
    </row>
    <row r="25" spans="1:2" ht="15" customHeight="1" x14ac:dyDescent="0.2">
      <c r="A25" s="90"/>
      <c r="B25" s="93" t="s">
        <v>127</v>
      </c>
    </row>
    <row r="26" spans="1:2" ht="15" customHeight="1" x14ac:dyDescent="0.2">
      <c r="A26" s="90"/>
      <c r="B26" s="93" t="s">
        <v>128</v>
      </c>
    </row>
    <row r="27" spans="1:2" x14ac:dyDescent="0.2">
      <c r="A27" s="90"/>
    </row>
    <row r="28" spans="1:2" ht="15" customHeight="1" x14ac:dyDescent="0.2">
      <c r="A28" s="88" t="s">
        <v>8</v>
      </c>
      <c r="B28" s="93" t="s">
        <v>58</v>
      </c>
    </row>
    <row r="29" spans="1:2" ht="15" customHeight="1" x14ac:dyDescent="0.2">
      <c r="A29" s="90"/>
      <c r="B29" s="93" t="s">
        <v>134</v>
      </c>
    </row>
    <row r="30" spans="1:2" ht="15" customHeight="1" x14ac:dyDescent="0.2">
      <c r="A30" s="90"/>
      <c r="B30" s="93" t="s">
        <v>59</v>
      </c>
    </row>
    <row r="31" spans="1:2" ht="15" customHeight="1" x14ac:dyDescent="0.2">
      <c r="A31" s="90"/>
      <c r="B31" s="95" t="s">
        <v>60</v>
      </c>
    </row>
    <row r="32" spans="1:2" x14ac:dyDescent="0.2">
      <c r="A32" s="90"/>
    </row>
    <row r="33" spans="1:2" ht="15" customHeight="1" x14ac:dyDescent="0.2">
      <c r="A33" s="88" t="s">
        <v>9</v>
      </c>
      <c r="B33" s="93" t="s">
        <v>61</v>
      </c>
    </row>
    <row r="34" spans="1:2" ht="15" customHeight="1" x14ac:dyDescent="0.2">
      <c r="A34" s="90"/>
      <c r="B34" s="93" t="s">
        <v>62</v>
      </c>
    </row>
    <row r="35" spans="1:2" x14ac:dyDescent="0.2">
      <c r="A35" s="90"/>
    </row>
    <row r="36" spans="1:2" ht="15" customHeight="1" x14ac:dyDescent="0.2">
      <c r="A36" s="88" t="s">
        <v>11</v>
      </c>
      <c r="B36" s="89" t="s">
        <v>129</v>
      </c>
    </row>
    <row r="37" spans="1:2" ht="15" customHeight="1" x14ac:dyDescent="0.2">
      <c r="A37" s="90"/>
      <c r="B37" s="89" t="s">
        <v>136</v>
      </c>
    </row>
    <row r="38" spans="1:2" ht="15" customHeight="1" x14ac:dyDescent="0.2">
      <c r="A38" s="90"/>
      <c r="B38" s="96" t="s">
        <v>189</v>
      </c>
    </row>
    <row r="39" spans="1:2" ht="15" customHeight="1" x14ac:dyDescent="0.2">
      <c r="A39" s="90"/>
      <c r="B39" s="89" t="s">
        <v>190</v>
      </c>
    </row>
    <row r="40" spans="1:2" ht="15" customHeight="1" x14ac:dyDescent="0.2">
      <c r="A40" s="90"/>
      <c r="B40" s="89" t="s">
        <v>132</v>
      </c>
    </row>
    <row r="41" spans="1:2" ht="15" customHeight="1" x14ac:dyDescent="0.2">
      <c r="A41" s="90"/>
      <c r="B41" s="89" t="s">
        <v>133</v>
      </c>
    </row>
    <row r="42" spans="1:2" x14ac:dyDescent="0.2">
      <c r="A42" s="90"/>
    </row>
    <row r="43" spans="1:2" ht="15" customHeight="1" x14ac:dyDescent="0.2">
      <c r="A43" s="88" t="s">
        <v>13</v>
      </c>
      <c r="B43" s="89" t="s">
        <v>137</v>
      </c>
    </row>
    <row r="44" spans="1:2" ht="15" customHeight="1" x14ac:dyDescent="0.2">
      <c r="A44" s="90"/>
      <c r="B44" s="89" t="s">
        <v>140</v>
      </c>
    </row>
    <row r="45" spans="1:2" ht="15" customHeight="1" x14ac:dyDescent="0.2">
      <c r="A45" s="90"/>
      <c r="B45" s="96" t="s">
        <v>191</v>
      </c>
    </row>
    <row r="46" spans="1:2" ht="15" customHeight="1" x14ac:dyDescent="0.2">
      <c r="A46" s="90"/>
      <c r="B46" s="89" t="s">
        <v>192</v>
      </c>
    </row>
    <row r="47" spans="1:2" ht="15" customHeight="1" x14ac:dyDescent="0.2">
      <c r="A47" s="90"/>
      <c r="B47" s="89" t="s">
        <v>139</v>
      </c>
    </row>
    <row r="48" spans="1:2" ht="15" customHeight="1" x14ac:dyDescent="0.2">
      <c r="A48" s="90"/>
      <c r="B48" s="89" t="s">
        <v>138</v>
      </c>
    </row>
    <row r="49" spans="1:2" x14ac:dyDescent="0.2">
      <c r="A49" s="90"/>
    </row>
    <row r="50" spans="1:2" ht="25.5" customHeight="1" x14ac:dyDescent="0.2">
      <c r="A50" s="88" t="s">
        <v>15</v>
      </c>
      <c r="B50" s="91" t="s">
        <v>168</v>
      </c>
    </row>
    <row r="51" spans="1:2" x14ac:dyDescent="0.2">
      <c r="A51" s="90"/>
    </row>
    <row r="52" spans="1:2" ht="15" customHeight="1" x14ac:dyDescent="0.2">
      <c r="A52" s="88" t="s">
        <v>17</v>
      </c>
      <c r="B52" s="89" t="s">
        <v>63</v>
      </c>
    </row>
    <row r="53" spans="1:2" x14ac:dyDescent="0.2">
      <c r="A53" s="90"/>
    </row>
    <row r="54" spans="1:2" ht="15" customHeight="1" x14ac:dyDescent="0.2">
      <c r="A54" s="88" t="s">
        <v>18</v>
      </c>
      <c r="B54" s="92" t="s">
        <v>64</v>
      </c>
    </row>
    <row r="55" spans="1:2" ht="15" customHeight="1" x14ac:dyDescent="0.2">
      <c r="A55" s="90"/>
      <c r="B55" s="92" t="s">
        <v>65</v>
      </c>
    </row>
    <row r="56" spans="1:2" ht="15" customHeight="1" x14ac:dyDescent="0.2">
      <c r="A56" s="90"/>
      <c r="B56" s="92" t="s">
        <v>66</v>
      </c>
    </row>
    <row r="57" spans="1:2" ht="15" customHeight="1" x14ac:dyDescent="0.2">
      <c r="A57" s="90"/>
      <c r="B57" s="92" t="s">
        <v>67</v>
      </c>
    </row>
    <row r="58" spans="1:2" ht="15" customHeight="1" x14ac:dyDescent="0.2">
      <c r="A58" s="90"/>
      <c r="B58" s="92" t="s">
        <v>68</v>
      </c>
    </row>
    <row r="59" spans="1:2" x14ac:dyDescent="0.2">
      <c r="A59" s="90"/>
    </row>
    <row r="60" spans="1:2" ht="15" customHeight="1" x14ac:dyDescent="0.2">
      <c r="A60" s="88" t="s">
        <v>20</v>
      </c>
      <c r="B60" s="93" t="s">
        <v>69</v>
      </c>
    </row>
    <row r="61" spans="1:2" x14ac:dyDescent="0.2">
      <c r="A61" s="90"/>
      <c r="B61" s="93"/>
    </row>
    <row r="62" spans="1:2" ht="15" customHeight="1" x14ac:dyDescent="0.2">
      <c r="A62" s="88" t="s">
        <v>21</v>
      </c>
      <c r="B62" s="8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22" zoomScaleNormal="100" workbookViewId="0">
      <selection activeCell="B205" sqref="B205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54" t="s">
        <v>662</v>
      </c>
      <c r="B1" s="154"/>
      <c r="C1" s="154"/>
      <c r="D1" s="14" t="s">
        <v>605</v>
      </c>
      <c r="E1" s="25">
        <v>2023</v>
      </c>
    </row>
    <row r="2" spans="1:5" s="16" customFormat="1" ht="18.899999999999999" customHeight="1" x14ac:dyDescent="0.3">
      <c r="A2" s="154" t="s">
        <v>610</v>
      </c>
      <c r="B2" s="154"/>
      <c r="C2" s="154"/>
      <c r="D2" s="14" t="s">
        <v>606</v>
      </c>
      <c r="E2" s="25" t="s">
        <v>608</v>
      </c>
    </row>
    <row r="3" spans="1:5" s="16" customFormat="1" ht="18.899999999999999" customHeight="1" x14ac:dyDescent="0.3">
      <c r="A3" s="154" t="s">
        <v>663</v>
      </c>
      <c r="B3" s="154"/>
      <c r="C3" s="154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471954.06</v>
      </c>
      <c r="D8" s="81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1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1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1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1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1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1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1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1"/>
      <c r="E16" s="47"/>
    </row>
    <row r="17" spans="1:5" ht="20.399999999999999" x14ac:dyDescent="0.2">
      <c r="A17" s="48">
        <v>4118</v>
      </c>
      <c r="B17" s="50" t="s">
        <v>490</v>
      </c>
      <c r="C17" s="52">
        <v>0</v>
      </c>
      <c r="D17" s="81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1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1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1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1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1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1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1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1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1"/>
      <c r="E26" s="47"/>
    </row>
    <row r="27" spans="1:5" ht="20.399999999999999" x14ac:dyDescent="0.2">
      <c r="A27" s="48">
        <v>4132</v>
      </c>
      <c r="B27" s="50" t="s">
        <v>492</v>
      </c>
      <c r="C27" s="52">
        <v>0</v>
      </c>
      <c r="D27" s="81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1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1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1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1"/>
      <c r="E31" s="47"/>
    </row>
    <row r="32" spans="1:5" ht="20.399999999999999" x14ac:dyDescent="0.2">
      <c r="A32" s="48">
        <v>4145</v>
      </c>
      <c r="B32" s="50" t="s">
        <v>493</v>
      </c>
      <c r="C32" s="52">
        <v>0</v>
      </c>
      <c r="D32" s="81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1"/>
      <c r="E33" s="47"/>
    </row>
    <row r="34" spans="1:5" x14ac:dyDescent="0.2">
      <c r="A34" s="48">
        <v>4150</v>
      </c>
      <c r="B34" s="49" t="s">
        <v>494</v>
      </c>
      <c r="C34" s="52">
        <f>SUM(C35:C36)</f>
        <v>206.79</v>
      </c>
      <c r="D34" s="81"/>
      <c r="E34" s="47"/>
    </row>
    <row r="35" spans="1:5" x14ac:dyDescent="0.2">
      <c r="A35" s="48">
        <v>4151</v>
      </c>
      <c r="B35" s="49" t="s">
        <v>494</v>
      </c>
      <c r="C35" s="52">
        <v>206.79</v>
      </c>
      <c r="D35" s="81"/>
      <c r="E35" s="47"/>
    </row>
    <row r="36" spans="1:5" ht="20.399999999999999" x14ac:dyDescent="0.2">
      <c r="A36" s="48">
        <v>4154</v>
      </c>
      <c r="B36" s="50" t="s">
        <v>495</v>
      </c>
      <c r="C36" s="52">
        <v>0</v>
      </c>
      <c r="D36" s="81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1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1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1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1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1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1"/>
      <c r="E42" s="47"/>
    </row>
    <row r="43" spans="1:5" ht="20.399999999999999" x14ac:dyDescent="0.2">
      <c r="A43" s="48">
        <v>4166</v>
      </c>
      <c r="B43" s="50" t="s">
        <v>497</v>
      </c>
      <c r="C43" s="52">
        <v>0</v>
      </c>
      <c r="D43" s="81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1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1"/>
      <c r="E45" s="47"/>
    </row>
    <row r="46" spans="1:5" x14ac:dyDescent="0.2">
      <c r="A46" s="48">
        <v>4170</v>
      </c>
      <c r="B46" s="49" t="s">
        <v>600</v>
      </c>
      <c r="C46" s="52">
        <f>SUM(C47:C54)</f>
        <v>471747.27</v>
      </c>
      <c r="D46" s="81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1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1"/>
      <c r="E48" s="47"/>
    </row>
    <row r="49" spans="1:5" ht="20.399999999999999" x14ac:dyDescent="0.2">
      <c r="A49" s="48">
        <v>4173</v>
      </c>
      <c r="B49" s="50" t="s">
        <v>500</v>
      </c>
      <c r="C49" s="52">
        <v>471747.27</v>
      </c>
      <c r="D49" s="81"/>
      <c r="E49" s="47"/>
    </row>
    <row r="50" spans="1:5" ht="20.399999999999999" x14ac:dyDescent="0.2">
      <c r="A50" s="48">
        <v>4174</v>
      </c>
      <c r="B50" s="50" t="s">
        <v>501</v>
      </c>
      <c r="C50" s="52">
        <v>0</v>
      </c>
      <c r="D50" s="81"/>
      <c r="E50" s="47"/>
    </row>
    <row r="51" spans="1:5" ht="20.399999999999999" x14ac:dyDescent="0.2">
      <c r="A51" s="48">
        <v>4175</v>
      </c>
      <c r="B51" s="50" t="s">
        <v>502</v>
      </c>
      <c r="C51" s="52">
        <v>0</v>
      </c>
      <c r="D51" s="81"/>
      <c r="E51" s="47"/>
    </row>
    <row r="52" spans="1:5" ht="20.399999999999999" x14ac:dyDescent="0.2">
      <c r="A52" s="48">
        <v>4176</v>
      </c>
      <c r="B52" s="50" t="s">
        <v>503</v>
      </c>
      <c r="C52" s="52">
        <v>0</v>
      </c>
      <c r="D52" s="81"/>
      <c r="E52" s="47"/>
    </row>
    <row r="53" spans="1:5" ht="20.399999999999999" x14ac:dyDescent="0.2">
      <c r="A53" s="48">
        <v>4177</v>
      </c>
      <c r="B53" s="50" t="s">
        <v>504</v>
      </c>
      <c r="C53" s="52">
        <v>0</v>
      </c>
      <c r="D53" s="81"/>
      <c r="E53" s="47"/>
    </row>
    <row r="54" spans="1:5" x14ac:dyDescent="0.2">
      <c r="A54" s="48">
        <v>4178</v>
      </c>
      <c r="B54" s="50" t="s">
        <v>505</v>
      </c>
      <c r="C54" s="52">
        <v>0</v>
      </c>
      <c r="D54" s="81"/>
      <c r="E54" s="47"/>
    </row>
    <row r="55" spans="1:5" x14ac:dyDescent="0.2">
      <c r="A55" s="48"/>
      <c r="B55" s="50"/>
      <c r="C55" s="52"/>
      <c r="D55" s="81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0.6" x14ac:dyDescent="0.2">
      <c r="A58" s="48">
        <v>4200</v>
      </c>
      <c r="B58" s="50" t="s">
        <v>506</v>
      </c>
      <c r="C58" s="52">
        <f>+C59+C65</f>
        <v>5177375</v>
      </c>
      <c r="D58" s="81"/>
      <c r="E58" s="47"/>
    </row>
    <row r="59" spans="1:5" x14ac:dyDescent="0.2">
      <c r="A59" s="48">
        <v>4210</v>
      </c>
      <c r="B59" s="50" t="s">
        <v>507</v>
      </c>
      <c r="C59" s="52">
        <f>SUM(C60:C64)</f>
        <v>0</v>
      </c>
      <c r="D59" s="81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1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1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1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1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1"/>
      <c r="E64" s="47"/>
    </row>
    <row r="65" spans="1:5" x14ac:dyDescent="0.2">
      <c r="A65" s="48">
        <v>4220</v>
      </c>
      <c r="B65" s="49" t="s">
        <v>336</v>
      </c>
      <c r="C65" s="52">
        <f>SUM(C66:C69)</f>
        <v>5177375</v>
      </c>
      <c r="D65" s="81"/>
      <c r="E65" s="47"/>
    </row>
    <row r="66" spans="1:5" x14ac:dyDescent="0.2">
      <c r="A66" s="48">
        <v>4221</v>
      </c>
      <c r="B66" s="49" t="s">
        <v>337</v>
      </c>
      <c r="C66" s="52">
        <v>5177375</v>
      </c>
      <c r="D66" s="81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1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1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1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24650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24650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24650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5293562.17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5033516.53</v>
      </c>
      <c r="D99" s="53">
        <f>C99/$C$98</f>
        <v>0.95087511364771604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3945207.1399999997</v>
      </c>
      <c r="D100" s="53">
        <f t="shared" ref="D100:D163" si="0">C100/$C$98</f>
        <v>0.74528399087452291</v>
      </c>
      <c r="E100" s="49"/>
    </row>
    <row r="101" spans="1:5" x14ac:dyDescent="0.2">
      <c r="A101" s="51">
        <v>5111</v>
      </c>
      <c r="B101" s="49" t="s">
        <v>361</v>
      </c>
      <c r="C101" s="52">
        <v>2580942.84</v>
      </c>
      <c r="D101" s="53">
        <f t="shared" si="0"/>
        <v>0.48756258207882724</v>
      </c>
      <c r="E101" s="49"/>
    </row>
    <row r="102" spans="1:5" x14ac:dyDescent="0.2">
      <c r="A102" s="51">
        <v>5112</v>
      </c>
      <c r="B102" s="49" t="s">
        <v>362</v>
      </c>
      <c r="C102" s="52">
        <v>73059.899999999994</v>
      </c>
      <c r="D102" s="53">
        <f t="shared" si="0"/>
        <v>1.3801651450142503E-2</v>
      </c>
      <c r="E102" s="49"/>
    </row>
    <row r="103" spans="1:5" x14ac:dyDescent="0.2">
      <c r="A103" s="51">
        <v>5113</v>
      </c>
      <c r="B103" s="49" t="s">
        <v>363</v>
      </c>
      <c r="C103" s="52">
        <v>121069.1</v>
      </c>
      <c r="D103" s="53">
        <f t="shared" si="0"/>
        <v>2.2871007482660775E-2</v>
      </c>
      <c r="E103" s="49"/>
    </row>
    <row r="104" spans="1:5" x14ac:dyDescent="0.2">
      <c r="A104" s="51">
        <v>5114</v>
      </c>
      <c r="B104" s="49" t="s">
        <v>364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365</v>
      </c>
      <c r="C105" s="52">
        <v>1170135.3</v>
      </c>
      <c r="D105" s="53">
        <f t="shared" si="0"/>
        <v>0.22104874986289244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335084.32</v>
      </c>
      <c r="D107" s="53">
        <f t="shared" si="0"/>
        <v>6.3300346579286515E-2</v>
      </c>
      <c r="E107" s="49"/>
    </row>
    <row r="108" spans="1:5" x14ac:dyDescent="0.2">
      <c r="A108" s="51">
        <v>5121</v>
      </c>
      <c r="B108" s="49" t="s">
        <v>368</v>
      </c>
      <c r="C108" s="52">
        <v>67696.639999999999</v>
      </c>
      <c r="D108" s="53">
        <f t="shared" si="0"/>
        <v>1.2788484922998458E-2</v>
      </c>
      <c r="E108" s="49"/>
    </row>
    <row r="109" spans="1:5" x14ac:dyDescent="0.2">
      <c r="A109" s="51">
        <v>5122</v>
      </c>
      <c r="B109" s="49" t="s">
        <v>369</v>
      </c>
      <c r="C109" s="52">
        <v>51134.28</v>
      </c>
      <c r="D109" s="53">
        <f t="shared" si="0"/>
        <v>9.6597108634694662E-3</v>
      </c>
      <c r="E109" s="49"/>
    </row>
    <row r="110" spans="1:5" x14ac:dyDescent="0.2">
      <c r="A110" s="51">
        <v>5123</v>
      </c>
      <c r="B110" s="49" t="s">
        <v>370</v>
      </c>
      <c r="C110" s="52">
        <v>4300</v>
      </c>
      <c r="D110" s="53">
        <f t="shared" si="0"/>
        <v>8.1230745231806729E-4</v>
      </c>
      <c r="E110" s="49"/>
    </row>
    <row r="111" spans="1:5" x14ac:dyDescent="0.2">
      <c r="A111" s="51">
        <v>5124</v>
      </c>
      <c r="B111" s="49" t="s">
        <v>371</v>
      </c>
      <c r="C111" s="52">
        <v>14889.86</v>
      </c>
      <c r="D111" s="53">
        <f t="shared" si="0"/>
        <v>2.8128242423192322E-3</v>
      </c>
      <c r="E111" s="49"/>
    </row>
    <row r="112" spans="1:5" x14ac:dyDescent="0.2">
      <c r="A112" s="51">
        <v>5125</v>
      </c>
      <c r="B112" s="49" t="s">
        <v>372</v>
      </c>
      <c r="C112" s="52">
        <v>8414.5400000000009</v>
      </c>
      <c r="D112" s="53">
        <f t="shared" si="0"/>
        <v>1.5895798953089468E-3</v>
      </c>
      <c r="E112" s="49"/>
    </row>
    <row r="113" spans="1:5" x14ac:dyDescent="0.2">
      <c r="A113" s="51">
        <v>5126</v>
      </c>
      <c r="B113" s="49" t="s">
        <v>373</v>
      </c>
      <c r="C113" s="52">
        <v>140135.99</v>
      </c>
      <c r="D113" s="53">
        <f t="shared" si="0"/>
        <v>2.6472909073248872E-2</v>
      </c>
      <c r="E113" s="49"/>
    </row>
    <row r="114" spans="1:5" x14ac:dyDescent="0.2">
      <c r="A114" s="51">
        <v>5127</v>
      </c>
      <c r="B114" s="49" t="s">
        <v>374</v>
      </c>
      <c r="C114" s="52">
        <v>13894</v>
      </c>
      <c r="D114" s="53">
        <f t="shared" si="0"/>
        <v>2.6246976145365645E-3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34619.01</v>
      </c>
      <c r="D116" s="53">
        <f t="shared" si="0"/>
        <v>6.5398325150869069E-3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753225.07000000007</v>
      </c>
      <c r="D117" s="53">
        <f t="shared" si="0"/>
        <v>0.14229077619390651</v>
      </c>
      <c r="E117" s="49"/>
    </row>
    <row r="118" spans="1:5" x14ac:dyDescent="0.2">
      <c r="A118" s="51">
        <v>5131</v>
      </c>
      <c r="B118" s="49" t="s">
        <v>378</v>
      </c>
      <c r="C118" s="52">
        <v>44111</v>
      </c>
      <c r="D118" s="53">
        <f t="shared" si="0"/>
        <v>8.3329520998144807E-3</v>
      </c>
      <c r="E118" s="49"/>
    </row>
    <row r="119" spans="1:5" x14ac:dyDescent="0.2">
      <c r="A119" s="51">
        <v>5132</v>
      </c>
      <c r="B119" s="49" t="s">
        <v>379</v>
      </c>
      <c r="C119" s="52">
        <v>5614.75</v>
      </c>
      <c r="D119" s="53">
        <f t="shared" si="0"/>
        <v>1.0606751785820624E-3</v>
      </c>
      <c r="E119" s="49"/>
    </row>
    <row r="120" spans="1:5" x14ac:dyDescent="0.2">
      <c r="A120" s="51">
        <v>5133</v>
      </c>
      <c r="B120" s="49" t="s">
        <v>380</v>
      </c>
      <c r="C120" s="52">
        <v>12284.4</v>
      </c>
      <c r="D120" s="53">
        <f t="shared" si="0"/>
        <v>2.3206301551758294E-3</v>
      </c>
      <c r="E120" s="49"/>
    </row>
    <row r="121" spans="1:5" x14ac:dyDescent="0.2">
      <c r="A121" s="51">
        <v>5134</v>
      </c>
      <c r="B121" s="49" t="s">
        <v>381</v>
      </c>
      <c r="C121" s="52">
        <v>56079.19</v>
      </c>
      <c r="D121" s="53">
        <f t="shared" si="0"/>
        <v>1.0593847431851358E-2</v>
      </c>
      <c r="E121" s="49"/>
    </row>
    <row r="122" spans="1:5" x14ac:dyDescent="0.2">
      <c r="A122" s="51">
        <v>5135</v>
      </c>
      <c r="B122" s="49" t="s">
        <v>382</v>
      </c>
      <c r="C122" s="52">
        <v>24865.13</v>
      </c>
      <c r="D122" s="53">
        <f t="shared" si="0"/>
        <v>4.6972396283389639E-3</v>
      </c>
      <c r="E122" s="49"/>
    </row>
    <row r="123" spans="1:5" x14ac:dyDescent="0.2">
      <c r="A123" s="51">
        <v>5136</v>
      </c>
      <c r="B123" s="49" t="s">
        <v>383</v>
      </c>
      <c r="C123" s="52">
        <v>5244.48</v>
      </c>
      <c r="D123" s="53">
        <f t="shared" si="0"/>
        <v>9.907279505890832E-4</v>
      </c>
      <c r="E123" s="49"/>
    </row>
    <row r="124" spans="1:5" x14ac:dyDescent="0.2">
      <c r="A124" s="51">
        <v>5137</v>
      </c>
      <c r="B124" s="49" t="s">
        <v>384</v>
      </c>
      <c r="C124" s="52">
        <v>2083.2199999999998</v>
      </c>
      <c r="D124" s="53">
        <f t="shared" si="0"/>
        <v>3.9353840251582419E-4</v>
      </c>
      <c r="E124" s="49"/>
    </row>
    <row r="125" spans="1:5" x14ac:dyDescent="0.2">
      <c r="A125" s="51">
        <v>5138</v>
      </c>
      <c r="B125" s="49" t="s">
        <v>385</v>
      </c>
      <c r="C125" s="52">
        <v>93452.63</v>
      </c>
      <c r="D125" s="53">
        <f t="shared" si="0"/>
        <v>1.7654015764586743E-2</v>
      </c>
      <c r="E125" s="49"/>
    </row>
    <row r="126" spans="1:5" x14ac:dyDescent="0.2">
      <c r="A126" s="51">
        <v>5139</v>
      </c>
      <c r="B126" s="49" t="s">
        <v>386</v>
      </c>
      <c r="C126" s="52">
        <v>509490.27</v>
      </c>
      <c r="D126" s="53">
        <f t="shared" si="0"/>
        <v>9.624714958245216E-2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260045.64</v>
      </c>
      <c r="D127" s="53">
        <f t="shared" si="0"/>
        <v>4.9124886352284028E-2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57000</v>
      </c>
      <c r="D128" s="53">
        <f t="shared" si="0"/>
        <v>1.0767796460960427E-2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57000</v>
      </c>
      <c r="D130" s="53">
        <f t="shared" si="0"/>
        <v>1.0767796460960427E-2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90867</v>
      </c>
      <c r="D137" s="53">
        <f t="shared" si="0"/>
        <v>1.7165567737159493E-2</v>
      </c>
      <c r="E137" s="49"/>
    </row>
    <row r="138" spans="1:5" x14ac:dyDescent="0.2">
      <c r="A138" s="51">
        <v>5241</v>
      </c>
      <c r="B138" s="49" t="s">
        <v>396</v>
      </c>
      <c r="C138" s="52">
        <v>90867</v>
      </c>
      <c r="D138" s="53">
        <f t="shared" si="0"/>
        <v>1.7165567737159493E-2</v>
      </c>
      <c r="E138" s="49"/>
    </row>
    <row r="139" spans="1:5" x14ac:dyDescent="0.2">
      <c r="A139" s="51">
        <v>5242</v>
      </c>
      <c r="B139" s="49" t="s">
        <v>397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112178.64</v>
      </c>
      <c r="D142" s="53">
        <f t="shared" si="0"/>
        <v>2.1191522154164102E-2</v>
      </c>
      <c r="E142" s="49"/>
    </row>
    <row r="143" spans="1:5" x14ac:dyDescent="0.2">
      <c r="A143" s="51">
        <v>5251</v>
      </c>
      <c r="B143" s="49" t="s">
        <v>400</v>
      </c>
      <c r="C143" s="52">
        <v>19964.64</v>
      </c>
      <c r="D143" s="53">
        <f t="shared" si="0"/>
        <v>3.7714943848482277E-3</v>
      </c>
      <c r="E143" s="49"/>
    </row>
    <row r="144" spans="1:5" x14ac:dyDescent="0.2">
      <c r="A144" s="51">
        <v>5252</v>
      </c>
      <c r="B144" s="49" t="s">
        <v>401</v>
      </c>
      <c r="C144" s="52">
        <v>92214</v>
      </c>
      <c r="D144" s="53">
        <f t="shared" si="0"/>
        <v>1.7420027769315876E-2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97"/>
    </row>
    <row r="2" spans="1:2" ht="15" customHeight="1" x14ac:dyDescent="0.2">
      <c r="A2" s="84" t="s">
        <v>188</v>
      </c>
      <c r="B2" s="85" t="s">
        <v>50</v>
      </c>
    </row>
    <row r="3" spans="1:2" x14ac:dyDescent="0.2">
      <c r="A3" s="13"/>
      <c r="B3" s="98"/>
    </row>
    <row r="4" spans="1:2" ht="14.1" customHeight="1" x14ac:dyDescent="0.2">
      <c r="A4" s="99" t="s">
        <v>569</v>
      </c>
      <c r="B4" s="89" t="s">
        <v>78</v>
      </c>
    </row>
    <row r="5" spans="1:2" ht="14.1" customHeight="1" x14ac:dyDescent="0.2">
      <c r="A5" s="90"/>
      <c r="B5" s="89" t="s">
        <v>51</v>
      </c>
    </row>
    <row r="6" spans="1:2" ht="14.1" customHeight="1" x14ac:dyDescent="0.2">
      <c r="A6" s="90"/>
      <c r="B6" s="89" t="s">
        <v>146</v>
      </c>
    </row>
    <row r="7" spans="1:2" ht="14.1" customHeight="1" x14ac:dyDescent="0.2">
      <c r="A7" s="90"/>
      <c r="B7" s="89" t="s">
        <v>63</v>
      </c>
    </row>
    <row r="8" spans="1:2" x14ac:dyDescent="0.2">
      <c r="A8" s="90"/>
    </row>
    <row r="9" spans="1:2" x14ac:dyDescent="0.2">
      <c r="A9" s="99" t="s">
        <v>570</v>
      </c>
      <c r="B9" s="91" t="s">
        <v>148</v>
      </c>
    </row>
    <row r="10" spans="1:2" ht="15" customHeight="1" x14ac:dyDescent="0.2">
      <c r="A10" s="90"/>
      <c r="B10" s="100" t="s">
        <v>63</v>
      </c>
    </row>
    <row r="11" spans="1:2" x14ac:dyDescent="0.2">
      <c r="A11" s="90"/>
    </row>
    <row r="12" spans="1:2" x14ac:dyDescent="0.2">
      <c r="A12" s="99" t="s">
        <v>572</v>
      </c>
      <c r="B12" s="91" t="s">
        <v>148</v>
      </c>
    </row>
    <row r="13" spans="1:2" ht="20.399999999999999" x14ac:dyDescent="0.2">
      <c r="A13" s="90"/>
      <c r="B13" s="91" t="s">
        <v>70</v>
      </c>
    </row>
    <row r="14" spans="1:2" x14ac:dyDescent="0.2">
      <c r="A14" s="90"/>
      <c r="B14" s="100" t="s">
        <v>63</v>
      </c>
    </row>
    <row r="15" spans="1:2" x14ac:dyDescent="0.2">
      <c r="A15" s="90"/>
    </row>
    <row r="16" spans="1:2" x14ac:dyDescent="0.2">
      <c r="A16" s="90"/>
    </row>
    <row r="17" spans="1:2" ht="15" customHeight="1" x14ac:dyDescent="0.2">
      <c r="A17" s="99" t="s">
        <v>573</v>
      </c>
      <c r="B17" s="93" t="s">
        <v>71</v>
      </c>
    </row>
    <row r="18" spans="1:2" ht="15" customHeight="1" x14ac:dyDescent="0.2">
      <c r="A18" s="13"/>
      <c r="B18" s="93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57" t="s">
        <v>662</v>
      </c>
      <c r="B1" s="157"/>
      <c r="C1" s="157"/>
      <c r="D1" s="27" t="s">
        <v>605</v>
      </c>
      <c r="E1" s="28">
        <v>2023</v>
      </c>
    </row>
    <row r="2" spans="1:5" ht="18.899999999999999" customHeight="1" x14ac:dyDescent="0.2">
      <c r="A2" s="157" t="s">
        <v>611</v>
      </c>
      <c r="B2" s="157"/>
      <c r="C2" s="157"/>
      <c r="D2" s="27" t="s">
        <v>606</v>
      </c>
      <c r="E2" s="28" t="s">
        <v>608</v>
      </c>
    </row>
    <row r="3" spans="1:5" ht="18.899999999999999" customHeight="1" x14ac:dyDescent="0.2">
      <c r="A3" s="157" t="s">
        <v>663</v>
      </c>
      <c r="B3" s="157"/>
      <c r="C3" s="157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380416.89</v>
      </c>
    </row>
    <row r="15" spans="1:5" x14ac:dyDescent="0.2">
      <c r="A15" s="33">
        <v>3220</v>
      </c>
      <c r="B15" s="29" t="s">
        <v>469</v>
      </c>
      <c r="C15" s="34">
        <v>9319062.3100000005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4" t="s">
        <v>188</v>
      </c>
      <c r="B2" s="85" t="s">
        <v>50</v>
      </c>
    </row>
    <row r="4" spans="1:2" ht="15" customHeight="1" x14ac:dyDescent="0.2">
      <c r="A4" s="99" t="s">
        <v>23</v>
      </c>
      <c r="B4" s="89" t="s">
        <v>78</v>
      </c>
    </row>
    <row r="5" spans="1:2" ht="15" customHeight="1" x14ac:dyDescent="0.2">
      <c r="A5" s="99" t="s">
        <v>25</v>
      </c>
      <c r="B5" s="89" t="s">
        <v>51</v>
      </c>
    </row>
    <row r="6" spans="1:2" ht="15" customHeight="1" x14ac:dyDescent="0.2">
      <c r="B6" s="89" t="s">
        <v>173</v>
      </c>
    </row>
    <row r="7" spans="1:2" ht="15" customHeight="1" x14ac:dyDescent="0.2">
      <c r="B7" s="89" t="s">
        <v>73</v>
      </c>
    </row>
    <row r="8" spans="1:2" ht="15" customHeight="1" x14ac:dyDescent="0.2">
      <c r="B8" s="8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workbookViewId="0">
      <selection activeCell="A81" sqref="A81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57" t="s">
        <v>662</v>
      </c>
      <c r="B1" s="157"/>
      <c r="C1" s="157"/>
      <c r="D1" s="27" t="s">
        <v>605</v>
      </c>
      <c r="E1" s="28">
        <v>2023</v>
      </c>
    </row>
    <row r="2" spans="1:5" s="35" customFormat="1" ht="18.899999999999999" customHeight="1" x14ac:dyDescent="0.3">
      <c r="A2" s="157" t="s">
        <v>612</v>
      </c>
      <c r="B2" s="157"/>
      <c r="C2" s="157"/>
      <c r="D2" s="27" t="s">
        <v>606</v>
      </c>
      <c r="E2" s="28" t="s">
        <v>608</v>
      </c>
    </row>
    <row r="3" spans="1:5" s="35" customFormat="1" ht="18.899999999999999" customHeight="1" x14ac:dyDescent="0.3">
      <c r="A3" s="157" t="s">
        <v>663</v>
      </c>
      <c r="B3" s="157"/>
      <c r="C3" s="157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16">
        <v>2023</v>
      </c>
      <c r="D7" s="116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1501696.06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1031373.86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17">
        <f>SUM(C8:C14)</f>
        <v>1501696.06</v>
      </c>
      <c r="D15" s="117">
        <f>SUM(D8:D14)</f>
        <v>1031373.86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25" t="s">
        <v>648</v>
      </c>
      <c r="D19" s="125" t="s">
        <v>179</v>
      </c>
    </row>
    <row r="20" spans="1:4" x14ac:dyDescent="0.2">
      <c r="A20" s="41">
        <v>1230</v>
      </c>
      <c r="B20" s="42" t="s">
        <v>228</v>
      </c>
      <c r="C20" s="117">
        <f>SUM(C21:C27)</f>
        <v>0</v>
      </c>
      <c r="D20" s="117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17">
        <f>SUM(C29:C36)</f>
        <v>45574</v>
      </c>
      <c r="D28" s="117">
        <f>SUM(D29:D36)</f>
        <v>45574</v>
      </c>
    </row>
    <row r="29" spans="1:4" x14ac:dyDescent="0.2">
      <c r="A29" s="33">
        <v>1241</v>
      </c>
      <c r="B29" s="29" t="s">
        <v>237</v>
      </c>
      <c r="C29" s="34">
        <v>45574</v>
      </c>
      <c r="D29" s="34">
        <v>45574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17">
        <f>SUM(C38:C42)</f>
        <v>0</v>
      </c>
      <c r="D37" s="117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18" t="s">
        <v>628</v>
      </c>
      <c r="C43" s="117">
        <f>C20+C28+C37</f>
        <v>45574</v>
      </c>
      <c r="D43" s="117">
        <f>D20+D28+D37</f>
        <v>45574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16">
        <v>2023</v>
      </c>
      <c r="D46" s="116">
        <v>2022</v>
      </c>
      <c r="E46" s="32"/>
    </row>
    <row r="47" spans="1:5" x14ac:dyDescent="0.2">
      <c r="A47" s="41">
        <v>3210</v>
      </c>
      <c r="B47" s="42" t="s">
        <v>629</v>
      </c>
      <c r="C47" s="117">
        <v>380416.89</v>
      </c>
      <c r="D47" s="117">
        <v>0</v>
      </c>
    </row>
    <row r="48" spans="1:5" x14ac:dyDescent="0.2">
      <c r="A48" s="33"/>
      <c r="B48" s="118" t="s">
        <v>617</v>
      </c>
      <c r="C48" s="117">
        <f>C51+C63+C91+C94+C49</f>
        <v>689.56</v>
      </c>
      <c r="D48" s="117">
        <f>D51+D63+D91+D94+D49</f>
        <v>215828.14</v>
      </c>
    </row>
    <row r="49" spans="1:4" x14ac:dyDescent="0.2">
      <c r="A49" s="126">
        <v>5100</v>
      </c>
      <c r="B49" s="127" t="s">
        <v>359</v>
      </c>
      <c r="C49" s="128">
        <f>SUM(C50:C50)</f>
        <v>0</v>
      </c>
      <c r="D49" s="128">
        <f>SUM(D50:D50)</f>
        <v>0</v>
      </c>
    </row>
    <row r="50" spans="1:4" x14ac:dyDescent="0.2">
      <c r="A50" s="129">
        <v>5130</v>
      </c>
      <c r="B50" s="130" t="s">
        <v>650</v>
      </c>
      <c r="C50" s="131">
        <v>0</v>
      </c>
      <c r="D50" s="131">
        <v>0</v>
      </c>
    </row>
    <row r="51" spans="1:4" x14ac:dyDescent="0.2">
      <c r="A51" s="41">
        <v>5400</v>
      </c>
      <c r="B51" s="42" t="s">
        <v>424</v>
      </c>
      <c r="C51" s="117">
        <f>C52+C54+C56+C58+C60</f>
        <v>0</v>
      </c>
      <c r="D51" s="117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17">
        <f>C64+C73+C76+C82</f>
        <v>0</v>
      </c>
      <c r="D63" s="117">
        <f>D64+D73+D76+D82</f>
        <v>215828.14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215828.14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57333.33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155764.17000000001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2730.64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17">
        <f>C92</f>
        <v>0</v>
      </c>
      <c r="D91" s="117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1" t="s">
        <v>630</v>
      </c>
      <c r="C94" s="117">
        <f>SUM(C95:C99)</f>
        <v>689.56</v>
      </c>
      <c r="D94" s="117">
        <f>SUM(D95:D99)</f>
        <v>0</v>
      </c>
    </row>
    <row r="95" spans="1:4" x14ac:dyDescent="0.2">
      <c r="A95" s="33">
        <v>2111</v>
      </c>
      <c r="B95" s="29" t="s">
        <v>631</v>
      </c>
      <c r="C95" s="34">
        <v>689.56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18" t="s">
        <v>636</v>
      </c>
      <c r="C100" s="117">
        <f>+C101</f>
        <v>0</v>
      </c>
      <c r="D100" s="117">
        <f>+D101</f>
        <v>0</v>
      </c>
    </row>
    <row r="101" spans="1:4" x14ac:dyDescent="0.2">
      <c r="A101" s="126">
        <v>3100</v>
      </c>
      <c r="B101" s="132" t="s">
        <v>651</v>
      </c>
      <c r="C101" s="133">
        <f>SUM(C102:C105)</f>
        <v>0</v>
      </c>
      <c r="D101" s="133">
        <f>SUM(D102:D105)</f>
        <v>0</v>
      </c>
    </row>
    <row r="102" spans="1:4" x14ac:dyDescent="0.2">
      <c r="A102" s="129"/>
      <c r="B102" s="134" t="s">
        <v>652</v>
      </c>
      <c r="C102" s="135">
        <v>0</v>
      </c>
      <c r="D102" s="135">
        <v>0</v>
      </c>
    </row>
    <row r="103" spans="1:4" x14ac:dyDescent="0.2">
      <c r="A103" s="129"/>
      <c r="B103" s="134" t="s">
        <v>653</v>
      </c>
      <c r="C103" s="135">
        <v>0</v>
      </c>
      <c r="D103" s="135">
        <v>0</v>
      </c>
    </row>
    <row r="104" spans="1:4" x14ac:dyDescent="0.2">
      <c r="A104" s="129"/>
      <c r="B104" s="134" t="s">
        <v>654</v>
      </c>
      <c r="C104" s="135">
        <v>0</v>
      </c>
      <c r="D104" s="135">
        <v>0</v>
      </c>
    </row>
    <row r="105" spans="1:4" x14ac:dyDescent="0.2">
      <c r="A105" s="129"/>
      <c r="B105" s="134" t="s">
        <v>655</v>
      </c>
      <c r="C105" s="135">
        <v>0</v>
      </c>
      <c r="D105" s="135">
        <v>0</v>
      </c>
    </row>
    <row r="106" spans="1:4" x14ac:dyDescent="0.2">
      <c r="A106" s="129"/>
      <c r="B106" s="136" t="s">
        <v>656</v>
      </c>
      <c r="C106" s="128">
        <f>+C107</f>
        <v>0</v>
      </c>
      <c r="D106" s="128">
        <f>+D107</f>
        <v>0</v>
      </c>
    </row>
    <row r="107" spans="1:4" x14ac:dyDescent="0.2">
      <c r="A107" s="126">
        <v>1270</v>
      </c>
      <c r="B107" s="127" t="s">
        <v>252</v>
      </c>
      <c r="C107" s="133">
        <f>+C108</f>
        <v>0</v>
      </c>
      <c r="D107" s="133">
        <f>+D108</f>
        <v>0</v>
      </c>
    </row>
    <row r="108" spans="1:4" x14ac:dyDescent="0.2">
      <c r="A108" s="129">
        <v>1273</v>
      </c>
      <c r="B108" s="130" t="s">
        <v>657</v>
      </c>
      <c r="C108" s="135">
        <v>0</v>
      </c>
      <c r="D108" s="135">
        <v>0</v>
      </c>
    </row>
    <row r="109" spans="1:4" x14ac:dyDescent="0.2">
      <c r="A109" s="129"/>
      <c r="B109" s="136" t="s">
        <v>658</v>
      </c>
      <c r="C109" s="128">
        <f>+C110+C112</f>
        <v>57000</v>
      </c>
      <c r="D109" s="128">
        <f>+D110+D112</f>
        <v>0</v>
      </c>
    </row>
    <row r="110" spans="1:4" x14ac:dyDescent="0.2">
      <c r="A110" s="126">
        <v>4300</v>
      </c>
      <c r="B110" s="132" t="s">
        <v>659</v>
      </c>
      <c r="C110" s="133">
        <f>+C111</f>
        <v>0</v>
      </c>
      <c r="D110" s="137">
        <f>+D111</f>
        <v>0</v>
      </c>
    </row>
    <row r="111" spans="1:4" x14ac:dyDescent="0.2">
      <c r="A111" s="129">
        <v>4399</v>
      </c>
      <c r="B111" s="134" t="s">
        <v>352</v>
      </c>
      <c r="C111" s="135">
        <v>0</v>
      </c>
      <c r="D111" s="135">
        <v>0</v>
      </c>
    </row>
    <row r="112" spans="1:4" x14ac:dyDescent="0.2">
      <c r="A112" s="41">
        <v>1120</v>
      </c>
      <c r="B112" s="121" t="s">
        <v>637</v>
      </c>
      <c r="C112" s="117">
        <f>SUM(C113:C121)</f>
        <v>57000</v>
      </c>
      <c r="D112" s="117">
        <f>SUM(D113:D121)</f>
        <v>0</v>
      </c>
    </row>
    <row r="113" spans="1:4" x14ac:dyDescent="0.2">
      <c r="A113" s="33">
        <v>1124</v>
      </c>
      <c r="B113" s="122" t="s">
        <v>638</v>
      </c>
      <c r="C113" s="123">
        <v>0</v>
      </c>
      <c r="D113" s="34">
        <v>0</v>
      </c>
    </row>
    <row r="114" spans="1:4" x14ac:dyDescent="0.2">
      <c r="A114" s="33">
        <v>1124</v>
      </c>
      <c r="B114" s="122" t="s">
        <v>639</v>
      </c>
      <c r="C114" s="123">
        <v>0</v>
      </c>
      <c r="D114" s="34">
        <v>0</v>
      </c>
    </row>
    <row r="115" spans="1:4" x14ac:dyDescent="0.2">
      <c r="A115" s="33">
        <v>1124</v>
      </c>
      <c r="B115" s="122" t="s">
        <v>640</v>
      </c>
      <c r="C115" s="123">
        <v>0</v>
      </c>
      <c r="D115" s="34">
        <v>0</v>
      </c>
    </row>
    <row r="116" spans="1:4" x14ac:dyDescent="0.2">
      <c r="A116" s="33">
        <v>1124</v>
      </c>
      <c r="B116" s="122" t="s">
        <v>641</v>
      </c>
      <c r="C116" s="123">
        <v>0</v>
      </c>
      <c r="D116" s="34">
        <v>0</v>
      </c>
    </row>
    <row r="117" spans="1:4" x14ac:dyDescent="0.2">
      <c r="A117" s="33">
        <v>1124</v>
      </c>
      <c r="B117" s="122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2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2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2" t="s">
        <v>645</v>
      </c>
      <c r="C120" s="123">
        <v>0</v>
      </c>
      <c r="D120" s="34">
        <v>0</v>
      </c>
    </row>
    <row r="121" spans="1:4" x14ac:dyDescent="0.2">
      <c r="A121" s="33">
        <v>1122</v>
      </c>
      <c r="B121" s="122" t="s">
        <v>646</v>
      </c>
      <c r="C121" s="34">
        <v>57000</v>
      </c>
      <c r="D121" s="34">
        <v>0</v>
      </c>
    </row>
    <row r="122" spans="1:4" x14ac:dyDescent="0.2">
      <c r="A122" s="33"/>
      <c r="B122" s="124" t="s">
        <v>647</v>
      </c>
      <c r="C122" s="117">
        <f>C47+C48+C100-C106-C109</f>
        <v>324106.45</v>
      </c>
      <c r="D122" s="117">
        <f>D47+D48+D100-D106-D109</f>
        <v>215828.14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0866141732283472" right="0.70866141732283472" top="0.74803149606299213" bottom="0.74803149606299213" header="0.31496062992125984" footer="0.31496062992125984"/>
  <pageSetup scale="70" orientation="portrait" horizontalDpi="360" verticalDpi="36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4" t="s">
        <v>188</v>
      </c>
      <c r="B2" s="85" t="s">
        <v>50</v>
      </c>
    </row>
    <row r="3" spans="1:2" x14ac:dyDescent="0.2">
      <c r="B3" s="98"/>
    </row>
    <row r="4" spans="1:2" ht="14.1" customHeight="1" x14ac:dyDescent="0.2">
      <c r="A4" s="99" t="s">
        <v>27</v>
      </c>
      <c r="B4" s="89" t="s">
        <v>78</v>
      </c>
    </row>
    <row r="5" spans="1:2" ht="14.1" customHeight="1" x14ac:dyDescent="0.2">
      <c r="B5" s="89" t="s">
        <v>51</v>
      </c>
    </row>
    <row r="6" spans="1:2" ht="14.1" customHeight="1" x14ac:dyDescent="0.2">
      <c r="B6" s="89" t="s">
        <v>149</v>
      </c>
    </row>
    <row r="7" spans="1:2" ht="14.1" customHeight="1" x14ac:dyDescent="0.2">
      <c r="B7" s="89" t="s">
        <v>150</v>
      </c>
    </row>
    <row r="8" spans="1:2" ht="14.1" customHeight="1" x14ac:dyDescent="0.2"/>
    <row r="9" spans="1:2" x14ac:dyDescent="0.2">
      <c r="A9" s="99" t="s">
        <v>29</v>
      </c>
      <c r="B9" s="91" t="s">
        <v>589</v>
      </c>
    </row>
    <row r="10" spans="1:2" ht="15" customHeight="1" x14ac:dyDescent="0.2">
      <c r="B10" s="91" t="s">
        <v>75</v>
      </c>
    </row>
    <row r="11" spans="1:2" ht="15" customHeight="1" x14ac:dyDescent="0.2">
      <c r="B11" s="101" t="s">
        <v>193</v>
      </c>
    </row>
    <row r="12" spans="1:2" ht="15" customHeight="1" x14ac:dyDescent="0.2"/>
    <row r="13" spans="1:2" x14ac:dyDescent="0.2">
      <c r="A13" s="99" t="s">
        <v>76</v>
      </c>
      <c r="B13" s="89" t="s">
        <v>590</v>
      </c>
    </row>
    <row r="14" spans="1:2" ht="15" customHeight="1" x14ac:dyDescent="0.2">
      <c r="B14" s="89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2023-08-02T19:29:11Z</cp:lastPrinted>
  <dcterms:created xsi:type="dcterms:W3CDTF">2012-12-11T20:36:24Z</dcterms:created>
  <dcterms:modified xsi:type="dcterms:W3CDTF">2023-08-02T19:29:27Z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